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.1 QMS System - PDF\3. QMS Processes_current June2024\1. Operations _ Certification System\4. Certification Procedures and Forms\CPr07.1 Accepting Transfer of Certification\"/>
    </mc:Choice>
  </mc:AlternateContent>
  <xr:revisionPtr revIDLastSave="0" documentId="13_ncr:1_{C878C80C-47AB-43E7-B0E4-DACA90199AD2}" xr6:coauthVersionLast="47" xr6:coauthVersionMax="47" xr10:uidLastSave="{00000000-0000-0000-0000-000000000000}"/>
  <workbookProtection workbookAlgorithmName="SHA-512" workbookHashValue="OtCS3YNWwwGdJYzoOHNhjRPx5ZwSb1mT+A0erbgH2DPSD4TKoUVT2A9PETfRUdcnIzQ83FL7aIJvXbaHKNv9Hw==" workbookSaltValue="ZQHGD/lzt9jjsK7NKecgLA==" workbookSpinCount="100000" lockStructure="1"/>
  <bookViews>
    <workbookView xWindow="45972" yWindow="-156" windowWidth="23256" windowHeight="12456" xr2:uid="{79DFF542-E933-45A8-A7B7-57F4431916AF}"/>
  </bookViews>
  <sheets>
    <sheet name="Application Form " sheetId="1" r:id="rId1"/>
    <sheet name="Sheet1" sheetId="10" state="hidden" r:id="rId2"/>
    <sheet name="Sheet6" sheetId="6" state="hidden" r:id="rId3"/>
    <sheet name="Section B4_ Additional Sites " sheetId="4" r:id="rId4"/>
    <sheet name="Section C2_ Additional Sites" sheetId="8" r:id="rId5"/>
    <sheet name="History of Document Changes " sheetId="9" state="hidden" r:id="rId6"/>
    <sheet name="DATA " sheetId="2" state="hidden" r:id="rId7"/>
    <sheet name="ISO 13485 Guidence " sheetId="5" state="hidden" r:id="rId8"/>
  </sheets>
  <definedNames>
    <definedName name="_Toc46485130" localSheetId="5">'History of Document Changes '!$B$6</definedName>
    <definedName name="ActivitesName" localSheetId="5">Activites[Activities at Site]</definedName>
    <definedName name="ActivitesName" localSheetId="3">Activites[Activities at Site]</definedName>
    <definedName name="ActivitesName" localSheetId="4">Activites[Activities at Site]</definedName>
    <definedName name="ActivitesName">Activites[Activities at Site]</definedName>
    <definedName name="ISOName" localSheetId="5">Table2[[Service to be rendered ]]</definedName>
    <definedName name="ISOName" localSheetId="3">Table2[[Service to be rendered ]]</definedName>
    <definedName name="ISOName" localSheetId="4">Table2[[Service to be rendered ]]</definedName>
    <definedName name="ISOName">Table2[[Service to be rendered ]]</definedName>
    <definedName name="ManufacturingActivitiesNamess" localSheetId="5">ManufacturingActivities[[Manufacturing Activities ]]</definedName>
    <definedName name="ManufacturingActivitiesNamess" localSheetId="4">ManufacturingActivities[[Manufacturing Activities ]]</definedName>
    <definedName name="ManufacturingActivitiesNamess">ManufacturingActivities[[Manufacturing Activities ]]</definedName>
    <definedName name="ManufacturingActivitiesNmae" localSheetId="5">ManufacturingActivities[[Manufacturing Activities ]]</definedName>
    <definedName name="ManufacturingActivitiesNmae" localSheetId="4">ManufacturingActivities[[Manufacturing Activities ]]</definedName>
    <definedName name="ManufacturingActivitiesNmae">ManufacturingActivities[[Manufacturing Activities ]]</definedName>
    <definedName name="NumberOfSitesList" localSheetId="5">NumberOfSites[[Name of Sites ]]</definedName>
    <definedName name="NumberOfSitesList" localSheetId="4">NumberOfSites[[Name of Sites ]]</definedName>
    <definedName name="NumberOfSitesList">NumberOfSites[[Name of Sites ]]</definedName>
    <definedName name="SectionA">'Application Form '!$B$20</definedName>
    <definedName name="SectionB">'Application Form '!$B$81</definedName>
    <definedName name="SectionC">'Application Form '!$B$142</definedName>
    <definedName name="SectionD">'Application Form '!$B$177</definedName>
    <definedName name="SectionE">'Application Form '!$B$255</definedName>
    <definedName name="SectionF">'Application Form '!$B$332</definedName>
    <definedName name="SectionG">'Application Form '!$B$348</definedName>
    <definedName name="SourceOfIbratsaName" localSheetId="5">Table5[[Source of Ibratsa ]]</definedName>
    <definedName name="SourceOfIbratsaName" localSheetId="4">Table5[[Source of Ibratsa ]]</definedName>
    <definedName name="SourceOfIbratsaName">Table5[[Source of Ibratsa ]]</definedName>
    <definedName name="TypesName" localSheetId="5">Types[Company / Organisation Type]</definedName>
    <definedName name="TypesName" localSheetId="3">Types[Company / Organisation Type]</definedName>
    <definedName name="TypesName" localSheetId="4">Types[Company / Organisation Type]</definedName>
    <definedName name="TypesName">Types[Company / Organisation Type]</definedName>
    <definedName name="TypesOfAuditName" localSheetId="5">TypesOfAudit[[Types of Audit ]]</definedName>
    <definedName name="TypesOfAuditName" localSheetId="4">TypesOfAudit[[Types of Audit ]]</definedName>
    <definedName name="TypesOfAuditName">TypesOfAudit[[Types of Audit ]]</definedName>
    <definedName name="TypesSigns" localSheetId="5">Types[[Sign ]]</definedName>
    <definedName name="TypesSigns" localSheetId="3">Types[[Sign ]]</definedName>
    <definedName name="TypesSigns" localSheetId="4">Types[[Sign ]]</definedName>
    <definedName name="TypesSigns">Types[[Sign ]]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5" i="1" l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35" i="1"/>
  <c r="P334" i="1"/>
  <c r="P331" i="1"/>
  <c r="P330" i="1"/>
  <c r="P329" i="1"/>
  <c r="P328" i="1"/>
  <c r="P327" i="1"/>
  <c r="P326" i="1"/>
  <c r="P325" i="1"/>
  <c r="P324" i="1"/>
  <c r="P323" i="1"/>
  <c r="P322" i="1"/>
  <c r="P321" i="1"/>
  <c r="P319" i="1"/>
  <c r="P318" i="1"/>
  <c r="P317" i="1"/>
  <c r="P316" i="1"/>
  <c r="P315" i="1"/>
  <c r="P314" i="1"/>
  <c r="P311" i="1"/>
  <c r="P310" i="1"/>
  <c r="P307" i="1"/>
  <c r="P306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89" i="1"/>
  <c r="P287" i="1"/>
  <c r="P286" i="1"/>
  <c r="P285" i="1"/>
  <c r="P283" i="1"/>
  <c r="P282" i="1"/>
  <c r="P281" i="1"/>
  <c r="P280" i="1"/>
  <c r="P278" i="1"/>
  <c r="P277" i="1"/>
  <c r="P276" i="1"/>
  <c r="P275" i="1"/>
  <c r="P274" i="1"/>
  <c r="P272" i="1"/>
  <c r="P271" i="1"/>
  <c r="P270" i="1"/>
  <c r="P269" i="1"/>
  <c r="P268" i="1"/>
  <c r="P267" i="1"/>
  <c r="P266" i="1"/>
  <c r="P265" i="1"/>
  <c r="P264" i="1"/>
  <c r="P263" i="1"/>
  <c r="P262" i="1"/>
  <c r="O149" i="1" l="1"/>
  <c r="O154" i="1" s="1"/>
  <c r="A161" i="1"/>
  <c r="A155" i="1"/>
  <c r="A149" i="1"/>
  <c r="O165" i="1"/>
  <c r="O164" i="1"/>
  <c r="O163" i="1"/>
  <c r="O162" i="1"/>
  <c r="O161" i="1"/>
  <c r="O166" i="1" s="1"/>
  <c r="O159" i="1"/>
  <c r="O158" i="1"/>
  <c r="O157" i="1"/>
  <c r="O156" i="1"/>
  <c r="O160" i="1" s="1"/>
  <c r="O155" i="1"/>
  <c r="O153" i="1"/>
  <c r="O152" i="1"/>
  <c r="O151" i="1"/>
  <c r="O150" i="1"/>
  <c r="A384" i="1"/>
  <c r="A381" i="1"/>
  <c r="A380" i="1"/>
  <c r="A379" i="1"/>
  <c r="A378" i="1"/>
  <c r="A377" i="1"/>
  <c r="A376" i="1"/>
  <c r="A375" i="1"/>
  <c r="A374" i="1"/>
  <c r="A370" i="1"/>
  <c r="A367" i="1"/>
  <c r="A366" i="1"/>
  <c r="A365" i="1"/>
  <c r="A364" i="1"/>
  <c r="A363" i="1"/>
  <c r="A362" i="1"/>
  <c r="A361" i="1"/>
  <c r="A360" i="1"/>
  <c r="A358" i="1"/>
  <c r="O168" i="1" l="1"/>
  <c r="A417" i="1"/>
  <c r="A416" i="1"/>
  <c r="A415" i="1"/>
  <c r="A411" i="1"/>
  <c r="A410" i="1"/>
  <c r="A409" i="1"/>
  <c r="A400" i="1"/>
  <c r="A397" i="1"/>
  <c r="A396" i="1"/>
  <c r="A395" i="1"/>
  <c r="A394" i="1"/>
  <c r="S17" i="1" l="1"/>
  <c r="S18" i="1"/>
  <c r="E7" i="2"/>
  <c r="E3" i="2"/>
  <c r="E3" i="2" a="1"/>
  <c r="E2" i="2"/>
  <c r="E2" i="2" a="1"/>
  <c r="L86" i="8"/>
  <c r="K86" i="8"/>
  <c r="J86" i="8"/>
  <c r="I86" i="8"/>
  <c r="H86" i="8"/>
  <c r="G86" i="8"/>
  <c r="F86" i="8"/>
  <c r="A86" i="8"/>
  <c r="L84" i="8"/>
  <c r="K84" i="8"/>
  <c r="J84" i="8"/>
  <c r="I84" i="8"/>
  <c r="H84" i="8"/>
  <c r="G84" i="8"/>
  <c r="F84" i="8"/>
  <c r="L83" i="8"/>
  <c r="L82" i="8"/>
  <c r="L81" i="8"/>
  <c r="L80" i="8"/>
  <c r="L79" i="8"/>
  <c r="A79" i="8"/>
  <c r="L78" i="8"/>
  <c r="K78" i="8"/>
  <c r="J78" i="8"/>
  <c r="I78" i="8"/>
  <c r="H78" i="8"/>
  <c r="G78" i="8"/>
  <c r="F78" i="8"/>
  <c r="L77" i="8"/>
  <c r="L76" i="8"/>
  <c r="L75" i="8"/>
  <c r="L74" i="8"/>
  <c r="L73" i="8"/>
  <c r="A73" i="8"/>
  <c r="L72" i="8"/>
  <c r="K72" i="8"/>
  <c r="J72" i="8"/>
  <c r="I72" i="8"/>
  <c r="H72" i="8"/>
  <c r="G72" i="8"/>
  <c r="F72" i="8"/>
  <c r="L71" i="8"/>
  <c r="L70" i="8"/>
  <c r="L69" i="8"/>
  <c r="L68" i="8"/>
  <c r="L67" i="8"/>
  <c r="A67" i="8"/>
  <c r="L66" i="8"/>
  <c r="K66" i="8"/>
  <c r="J66" i="8"/>
  <c r="I66" i="8"/>
  <c r="H66" i="8"/>
  <c r="G66" i="8"/>
  <c r="F66" i="8"/>
  <c r="L65" i="8"/>
  <c r="L64" i="8"/>
  <c r="L63" i="8"/>
  <c r="L62" i="8"/>
  <c r="L61" i="8"/>
  <c r="A61" i="8"/>
  <c r="L60" i="8"/>
  <c r="K60" i="8"/>
  <c r="J60" i="8"/>
  <c r="I60" i="8"/>
  <c r="H60" i="8"/>
  <c r="G60" i="8"/>
  <c r="F60" i="8"/>
  <c r="L59" i="8"/>
  <c r="L58" i="8"/>
  <c r="L57" i="8"/>
  <c r="L56" i="8"/>
  <c r="L55" i="8"/>
  <c r="A55" i="8"/>
  <c r="L54" i="8"/>
  <c r="K54" i="8"/>
  <c r="J54" i="8"/>
  <c r="I54" i="8"/>
  <c r="H54" i="8"/>
  <c r="G54" i="8"/>
  <c r="F54" i="8"/>
  <c r="L53" i="8"/>
  <c r="L52" i="8"/>
  <c r="L51" i="8"/>
  <c r="L50" i="8"/>
  <c r="L49" i="8"/>
  <c r="A49" i="8"/>
  <c r="L48" i="8"/>
  <c r="K48" i="8"/>
  <c r="J48" i="8"/>
  <c r="I48" i="8"/>
  <c r="H48" i="8"/>
  <c r="G48" i="8"/>
  <c r="F48" i="8"/>
  <c r="L47" i="8"/>
  <c r="L46" i="8"/>
  <c r="L45" i="8"/>
  <c r="L44" i="8"/>
  <c r="L43" i="8"/>
  <c r="A43" i="8"/>
  <c r="L42" i="8"/>
  <c r="K42" i="8"/>
  <c r="J42" i="8"/>
  <c r="I42" i="8"/>
  <c r="H42" i="8"/>
  <c r="G42" i="8"/>
  <c r="F42" i="8"/>
  <c r="L41" i="8"/>
  <c r="L40" i="8"/>
  <c r="L39" i="8"/>
  <c r="L38" i="8"/>
  <c r="L37" i="8"/>
  <c r="A37" i="8"/>
  <c r="L36" i="8"/>
  <c r="K36" i="8"/>
  <c r="J36" i="8"/>
  <c r="I36" i="8"/>
  <c r="H36" i="8"/>
  <c r="G36" i="8"/>
  <c r="F36" i="8"/>
  <c r="L35" i="8"/>
  <c r="L34" i="8"/>
  <c r="L33" i="8"/>
  <c r="L32" i="8"/>
  <c r="L31" i="8"/>
  <c r="A31" i="8"/>
  <c r="L30" i="8"/>
  <c r="K30" i="8"/>
  <c r="J30" i="8"/>
  <c r="I30" i="8"/>
  <c r="H30" i="8"/>
  <c r="G30" i="8"/>
  <c r="F30" i="8"/>
  <c r="L29" i="8"/>
  <c r="L28" i="8"/>
  <c r="L27" i="8"/>
  <c r="L26" i="8"/>
  <c r="L25" i="8"/>
  <c r="A25" i="8"/>
  <c r="L24" i="8"/>
  <c r="K24" i="8"/>
  <c r="J24" i="8"/>
  <c r="I24" i="8"/>
  <c r="H24" i="8"/>
  <c r="G24" i="8"/>
  <c r="F24" i="8"/>
  <c r="L23" i="8"/>
  <c r="L22" i="8"/>
  <c r="L21" i="8"/>
  <c r="L20" i="8"/>
  <c r="L19" i="8"/>
  <c r="A19" i="8"/>
  <c r="L18" i="8"/>
  <c r="K18" i="8"/>
  <c r="J18" i="8"/>
  <c r="I18" i="8"/>
  <c r="H18" i="8"/>
  <c r="G18" i="8"/>
  <c r="F18" i="8"/>
  <c r="L17" i="8"/>
  <c r="L16" i="8"/>
  <c r="L15" i="8"/>
  <c r="L14" i="8"/>
  <c r="L13" i="8"/>
  <c r="A13" i="8"/>
  <c r="P356" i="1"/>
  <c r="A355" i="1"/>
  <c r="A354" i="1"/>
  <c r="A353" i="1"/>
  <c r="A352" i="1"/>
  <c r="A351" i="1"/>
  <c r="A349" i="1"/>
  <c r="A347" i="1"/>
  <c r="A346" i="1"/>
  <c r="A345" i="1"/>
  <c r="A344" i="1"/>
  <c r="A343" i="1"/>
  <c r="A341" i="1"/>
  <c r="A335" i="1"/>
  <c r="A334" i="1"/>
  <c r="A331" i="1"/>
  <c r="A330" i="1"/>
  <c r="A329" i="1"/>
  <c r="A328" i="1"/>
  <c r="A327" i="1"/>
  <c r="A326" i="1"/>
  <c r="A323" i="1"/>
  <c r="A322" i="1"/>
  <c r="A321" i="1"/>
  <c r="A317" i="1"/>
  <c r="A316" i="1"/>
  <c r="A315" i="1"/>
  <c r="A314" i="1"/>
  <c r="A311" i="1"/>
  <c r="A310" i="1"/>
  <c r="A307" i="1"/>
  <c r="A306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87" i="1"/>
  <c r="A286" i="1"/>
  <c r="A285" i="1"/>
  <c r="A282" i="1"/>
  <c r="A281" i="1"/>
  <c r="A280" i="1"/>
  <c r="A277" i="1"/>
  <c r="A276" i="1"/>
  <c r="A275" i="1"/>
  <c r="A274" i="1"/>
  <c r="A271" i="1"/>
  <c r="A270" i="1"/>
  <c r="A269" i="1"/>
  <c r="A268" i="1"/>
  <c r="A267" i="1"/>
  <c r="A266" i="1"/>
  <c r="A265" i="1"/>
  <c r="A264" i="1"/>
  <c r="A263" i="1"/>
  <c r="A262" i="1"/>
  <c r="J243" i="1"/>
  <c r="A243" i="1"/>
  <c r="A241" i="1"/>
  <c r="A240" i="1"/>
  <c r="A239" i="1"/>
  <c r="A238" i="1"/>
  <c r="A237" i="1"/>
  <c r="A236" i="1"/>
  <c r="A235" i="1"/>
  <c r="A229" i="1"/>
  <c r="A225" i="1"/>
  <c r="A221" i="1"/>
  <c r="A217" i="1"/>
  <c r="A215" i="1"/>
  <c r="A207" i="1"/>
  <c r="A204" i="1"/>
  <c r="A198" i="1"/>
  <c r="A195" i="1"/>
  <c r="A193" i="1"/>
  <c r="A191" i="1"/>
  <c r="A188" i="1"/>
  <c r="A184" i="1"/>
  <c r="A181" i="1"/>
  <c r="A179" i="1"/>
  <c r="A173" i="1"/>
  <c r="N166" i="1"/>
  <c r="J166" i="1"/>
  <c r="H166" i="1"/>
  <c r="G166" i="1"/>
  <c r="F166" i="1"/>
  <c r="N160" i="1"/>
  <c r="J160" i="1"/>
  <c r="H160" i="1"/>
  <c r="G160" i="1"/>
  <c r="F160" i="1"/>
  <c r="N154" i="1"/>
  <c r="J154" i="1"/>
  <c r="H154" i="1"/>
  <c r="G154" i="1"/>
  <c r="F154" i="1"/>
  <c r="A140" i="1"/>
  <c r="A138" i="1"/>
  <c r="A120" i="1"/>
  <c r="A133" i="1" s="1"/>
  <c r="A102" i="1"/>
  <c r="A115" i="1" s="1"/>
  <c r="A98" i="1"/>
  <c r="A97" i="1"/>
  <c r="A96" i="1"/>
  <c r="A95" i="1"/>
  <c r="A93" i="1"/>
  <c r="A92" i="1"/>
  <c r="A91" i="1"/>
  <c r="A90" i="1"/>
  <c r="A89" i="1"/>
  <c r="A87" i="1"/>
  <c r="A85" i="1"/>
  <c r="A74" i="1"/>
  <c r="A70" i="1"/>
  <c r="A69" i="1"/>
  <c r="A68" i="1"/>
  <c r="A67" i="1"/>
  <c r="A65" i="1"/>
  <c r="A64" i="1"/>
  <c r="A63" i="1"/>
  <c r="A62" i="1"/>
  <c r="A60" i="1"/>
  <c r="A59" i="1"/>
  <c r="A58" i="1"/>
  <c r="A57" i="1"/>
  <c r="A53" i="1"/>
  <c r="A52" i="1"/>
  <c r="A51" i="1"/>
  <c r="A50" i="1"/>
  <c r="A49" i="1"/>
  <c r="A47" i="1"/>
  <c r="A45" i="1"/>
  <c r="A44" i="1"/>
  <c r="N40" i="1"/>
  <c r="A40" i="1"/>
  <c r="N39" i="1"/>
  <c r="A39" i="1"/>
  <c r="N38" i="1"/>
  <c r="A38" i="1"/>
  <c r="A34" i="1"/>
  <c r="A32" i="1"/>
  <c r="A30" i="1"/>
  <c r="F28" i="1"/>
  <c r="A28" i="1"/>
  <c r="A26" i="1"/>
  <c r="A24" i="1"/>
  <c r="S16" i="1" l="1"/>
  <c r="N16" i="1" s="1"/>
  <c r="S15" i="1"/>
  <c r="N15" i="1" s="1"/>
  <c r="J15" i="1"/>
  <c r="N168" i="1"/>
  <c r="A107" i="1"/>
  <c r="A125" i="1"/>
  <c r="A111" i="1"/>
  <c r="A129" i="1"/>
  <c r="H168" i="1"/>
  <c r="F168" i="1"/>
  <c r="G168" i="1"/>
  <c r="S12" i="1"/>
  <c r="N12" i="1" s="1"/>
  <c r="A116" i="1"/>
  <c r="A134" i="1"/>
  <c r="J168" i="1"/>
  <c r="A113" i="1"/>
  <c r="A126" i="1"/>
  <c r="A131" i="1"/>
  <c r="A103" i="1"/>
  <c r="A109" i="1"/>
  <c r="A114" i="1"/>
  <c r="A121" i="1"/>
  <c r="A127" i="1"/>
  <c r="A132" i="1"/>
  <c r="A108" i="1"/>
  <c r="A105" i="1"/>
  <c r="A110" i="1"/>
  <c r="A123" i="1"/>
  <c r="A128" i="1"/>
  <c r="N18" i="1"/>
  <c r="J18" i="1"/>
  <c r="N17" i="1"/>
  <c r="J17" i="1"/>
  <c r="J16" i="1" l="1"/>
  <c r="J12" i="1"/>
  <c r="S13" i="1"/>
  <c r="N13" i="1" l="1"/>
  <c r="J13" i="1"/>
  <c r="A168" i="1" l="1"/>
  <c r="S14" i="1" s="1"/>
  <c r="J14" i="1" l="1"/>
  <c r="N14" i="1"/>
  <c r="O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<sst xmlns="http://schemas.openxmlformats.org/spreadsheetml/2006/main" count="741" uniqueCount="408">
  <si>
    <t>CERTIFICATION TRANSFER APPLICATION FORM</t>
  </si>
  <si>
    <t>Quality Management System: ISO 13485: 2016 Medical Devices</t>
  </si>
  <si>
    <r>
      <t>Note 1:</t>
    </r>
    <r>
      <rPr>
        <b/>
        <i/>
        <sz val="10"/>
        <color rgb="FF0070C0"/>
        <rFont val="Arial"/>
        <family val="2"/>
      </rPr>
      <t>This application Form should be completed and submitted by the Authorised Representative of the applicant organisation.</t>
    </r>
  </si>
  <si>
    <r>
      <t>Note 2:</t>
    </r>
    <r>
      <rPr>
        <b/>
        <i/>
        <sz val="10"/>
        <color rgb="FF0070C0"/>
        <rFont val="Arial"/>
        <family val="2"/>
      </rPr>
      <t xml:space="preserve"> Information supplied in this application form should resemble information that was the basis for your Certification with current CAB.</t>
    </r>
  </si>
  <si>
    <t xml:space="preserve">FORM MATRIX </t>
  </si>
  <si>
    <t xml:space="preserve">Section A </t>
  </si>
  <si>
    <t>Organisation Information</t>
  </si>
  <si>
    <t xml:space="preserve">Mandatory </t>
  </si>
  <si>
    <t xml:space="preserve">Jump to SECTION A </t>
  </si>
  <si>
    <t>Section B</t>
  </si>
  <si>
    <t>Site Information</t>
  </si>
  <si>
    <t xml:space="preserve">Jump to SECTION B </t>
  </si>
  <si>
    <t>Section C</t>
  </si>
  <si>
    <t>Details of Staff Compliment</t>
  </si>
  <si>
    <t xml:space="preserve">Jump to SECTION C </t>
  </si>
  <si>
    <t xml:space="preserve">Section D </t>
  </si>
  <si>
    <t>Management System Information</t>
  </si>
  <si>
    <t xml:space="preserve">Jump to SECTION D </t>
  </si>
  <si>
    <t>Section E</t>
  </si>
  <si>
    <t xml:space="preserve">General Business Information </t>
  </si>
  <si>
    <t xml:space="preserve">Jump to SECTION E </t>
  </si>
  <si>
    <t xml:space="preserve">Section F </t>
  </si>
  <si>
    <t>Occupational Health and Safety Information</t>
  </si>
  <si>
    <t xml:space="preserve">Jump to SECTION F </t>
  </si>
  <si>
    <t>Section G</t>
  </si>
  <si>
    <t xml:space="preserve">Terms and Conditions </t>
  </si>
  <si>
    <t xml:space="preserve">Jump to SECTION G </t>
  </si>
  <si>
    <t>Section A: Organisation Information</t>
  </si>
  <si>
    <t xml:space="preserve">Section A1: Regustration Information of the organisation </t>
  </si>
  <si>
    <t>Company Name:</t>
  </si>
  <si>
    <t xml:space="preserve">Trading Name: </t>
  </si>
  <si>
    <t>Company / Organisation Type:</t>
  </si>
  <si>
    <t xml:space="preserve">Reg. No </t>
  </si>
  <si>
    <t xml:space="preserve">Attach  Reg. Certificate with Submission </t>
  </si>
  <si>
    <t xml:space="preserve">VAT. No </t>
  </si>
  <si>
    <t xml:space="preserve">Section A2: SAHPRA Licence information </t>
  </si>
  <si>
    <t xml:space="preserve">Registered Wholesaler </t>
  </si>
  <si>
    <t xml:space="preserve">Licence No. </t>
  </si>
  <si>
    <t xml:space="preserve">Registered Manufacturer </t>
  </si>
  <si>
    <t xml:space="preserve">Registered Distributer </t>
  </si>
  <si>
    <t xml:space="preserve">Section A3: Contact Detail of the Organisation </t>
  </si>
  <si>
    <t xml:space="preserve">Contact Numbers: </t>
  </si>
  <si>
    <t xml:space="preserve">Tel: </t>
  </si>
  <si>
    <t xml:space="preserve">Fax: </t>
  </si>
  <si>
    <t xml:space="preserve">Website: </t>
  </si>
  <si>
    <t xml:space="preserve">Mailing Address </t>
  </si>
  <si>
    <t>Street Address</t>
  </si>
  <si>
    <t>City</t>
  </si>
  <si>
    <t>Province/State</t>
  </si>
  <si>
    <t>Country</t>
  </si>
  <si>
    <t>Postal/ Zip Code</t>
  </si>
  <si>
    <t xml:space="preserve">Section A4: Key Personal Detail </t>
  </si>
  <si>
    <t>Company CEO/MD:</t>
  </si>
  <si>
    <t xml:space="preserve">Name: </t>
  </si>
  <si>
    <t>Position:</t>
  </si>
  <si>
    <t>Phone number:</t>
  </si>
  <si>
    <t>Email address:</t>
  </si>
  <si>
    <t xml:space="preserve">Authorised Representative: </t>
  </si>
  <si>
    <t>Accounts Payale Contact Details:</t>
  </si>
  <si>
    <t xml:space="preserve">Section A5: Certification Services Required.  </t>
  </si>
  <si>
    <t>Which Service do you wish to apply for</t>
  </si>
  <si>
    <t>SECTION B: SITE INFORMATION (WHERE AUDITS WILL TAKE PLACE)</t>
  </si>
  <si>
    <t xml:space="preserve">Section B1:  MAIN SITE </t>
  </si>
  <si>
    <t xml:space="preserve">No. of Employees at Site </t>
  </si>
  <si>
    <t xml:space="preserve">Activities at the Site </t>
  </si>
  <si>
    <t xml:space="preserve">Location </t>
  </si>
  <si>
    <t>Street Address:</t>
  </si>
  <si>
    <t>City:</t>
  </si>
  <si>
    <t>Province/State:</t>
  </si>
  <si>
    <t>Postal/ Zip Code:</t>
  </si>
  <si>
    <t>Country:</t>
  </si>
  <si>
    <t>Contact Person:</t>
  </si>
  <si>
    <t xml:space="preserve">Name </t>
  </si>
  <si>
    <t xml:space="preserve">Section B2:  Additional Site 1 </t>
  </si>
  <si>
    <t xml:space="preserve">Does the entity have  - Additional Site 1 </t>
  </si>
  <si>
    <t xml:space="preserve">Section B3:  Additional Site 2 </t>
  </si>
  <si>
    <t xml:space="preserve">Does the entity have  - Additional Site 2 </t>
  </si>
  <si>
    <t xml:space="preserve">Section B4:  Other Multiple Sites </t>
  </si>
  <si>
    <t xml:space="preserve">Does the organisation have more than 3 site to be included as part of certification audit ? </t>
  </si>
  <si>
    <t>If Yes, Please Complete the TAB "Section B2 - Additional Sites".</t>
  </si>
  <si>
    <r>
      <t xml:space="preserve">How many </t>
    </r>
    <r>
      <rPr>
        <b/>
        <u/>
        <sz val="12"/>
        <color theme="1"/>
        <rFont val="Arial"/>
        <family val="2"/>
      </rPr>
      <t>Additional Sites</t>
    </r>
    <r>
      <rPr>
        <sz val="12"/>
        <color theme="1"/>
        <rFont val="Arial"/>
        <family val="2"/>
      </rPr>
      <t xml:space="preserve"> are to be audited over and above the ones mentioned above ? </t>
    </r>
  </si>
  <si>
    <t xml:space="preserve">SECTION C: DETAILS OF STAFF COMPLIMENT </t>
  </si>
  <si>
    <t xml:space="preserve">Section C1 : Staff complement for sites to be audited </t>
  </si>
  <si>
    <t>Note : Complete all Cells in the Table.  If Not Applicable or No Employees please enter 0.</t>
  </si>
  <si>
    <t>Site</t>
  </si>
  <si>
    <t>Department</t>
  </si>
  <si>
    <t>General Shift</t>
  </si>
  <si>
    <t>Shift I</t>
  </si>
  <si>
    <t>Shift II</t>
  </si>
  <si>
    <t>Total Employees</t>
  </si>
  <si>
    <t xml:space="preserve">Perm./ contract     </t>
  </si>
  <si>
    <t>Cas.</t>
  </si>
  <si>
    <t>Perm./ contract</t>
  </si>
  <si>
    <t xml:space="preserve">Cas.      </t>
  </si>
  <si>
    <t>Main site</t>
  </si>
  <si>
    <t>Management</t>
  </si>
  <si>
    <t>Administration</t>
  </si>
  <si>
    <t>Production</t>
  </si>
  <si>
    <t>Distribution</t>
  </si>
  <si>
    <t>Other</t>
  </si>
  <si>
    <t>A.  Total Employees</t>
  </si>
  <si>
    <t>Additonal Site 1</t>
  </si>
  <si>
    <t>B. Total Employees</t>
  </si>
  <si>
    <t>Additional Site 2</t>
  </si>
  <si>
    <t>C. Totals Employees</t>
  </si>
  <si>
    <r>
      <t xml:space="preserve">Total employees </t>
    </r>
    <r>
      <rPr>
        <b/>
        <sz val="12"/>
        <color rgb="FF003DB8"/>
        <rFont val="Arial"/>
        <family val="2"/>
      </rPr>
      <t>A</t>
    </r>
    <r>
      <rPr>
        <b/>
        <sz val="10"/>
        <color rgb="FF003DB8"/>
        <rFont val="Arial"/>
        <family val="2"/>
      </rPr>
      <t xml:space="preserve"> + </t>
    </r>
    <r>
      <rPr>
        <b/>
        <sz val="12"/>
        <color rgb="FF003DB8"/>
        <rFont val="Arial"/>
        <family val="2"/>
      </rPr>
      <t>B</t>
    </r>
    <r>
      <rPr>
        <b/>
        <sz val="10"/>
        <color rgb="FF003DB8"/>
        <rFont val="Arial"/>
        <family val="2"/>
      </rPr>
      <t xml:space="preserve">+ </t>
    </r>
    <r>
      <rPr>
        <b/>
        <sz val="12"/>
        <color rgb="FF003DB8"/>
        <rFont val="Arial"/>
        <family val="2"/>
      </rPr>
      <t>C</t>
    </r>
  </si>
  <si>
    <r>
      <t xml:space="preserve">Section C2 : Staff complement for additional sites </t>
    </r>
    <r>
      <rPr>
        <b/>
        <i/>
        <sz val="11"/>
        <color rgb="FF0070C0"/>
        <rFont val="Aharoni"/>
        <charset val="177"/>
      </rPr>
      <t>(per Section C1)</t>
    </r>
    <r>
      <rPr>
        <b/>
        <sz val="11"/>
        <color rgb="FF0070C0"/>
        <rFont val="Aharoni"/>
        <charset val="177"/>
      </rPr>
      <t xml:space="preserve">  to be audited </t>
    </r>
  </si>
  <si>
    <r>
      <t xml:space="preserve">How many </t>
    </r>
    <r>
      <rPr>
        <b/>
        <u/>
        <sz val="12"/>
        <color theme="1"/>
        <rFont val="Arial"/>
        <family val="2"/>
      </rPr>
      <t>Additional Sites</t>
    </r>
    <r>
      <rPr>
        <sz val="12"/>
        <color theme="1"/>
        <rFont val="Arial"/>
        <family val="2"/>
      </rPr>
      <t xml:space="preserve"> are to be audited over and above the ones mentioned above</t>
    </r>
    <r>
      <rPr>
        <i/>
        <sz val="12"/>
        <color theme="1"/>
        <rFont val="Arial"/>
        <family val="2"/>
      </rPr>
      <t xml:space="preserve"> </t>
    </r>
    <r>
      <rPr>
        <b/>
        <i/>
        <sz val="10"/>
        <color rgb="FF0070C0"/>
        <rFont val="Arial"/>
        <family val="2"/>
      </rPr>
      <t xml:space="preserve">(per Section C1) ? </t>
    </r>
  </si>
  <si>
    <t>If Yes, Please Complete the TAB "Section C2 - Additional Sites".</t>
  </si>
  <si>
    <t>SECTION D: MANAGEMENT SYSTEM INFORMATION</t>
  </si>
  <si>
    <t>1.</t>
  </si>
  <si>
    <t xml:space="preserve">Type of audit to be conducted ? </t>
  </si>
  <si>
    <t>2.</t>
  </si>
  <si>
    <t xml:space="preserve">Is the client’s current Conformity Assessment Body an IAF or MLA signatory ? </t>
  </si>
  <si>
    <t>If Yes; Name of current CAB</t>
  </si>
  <si>
    <t>3.</t>
  </si>
  <si>
    <t xml:space="preserve">What is the reason for the requested transfer ? </t>
  </si>
  <si>
    <t>4.</t>
  </si>
  <si>
    <t xml:space="preserve">Is the system you are seeking Transfer for, integrated with any other management system ? </t>
  </si>
  <si>
    <t xml:space="preserve">If Yes; Provide Details </t>
  </si>
  <si>
    <t>5.</t>
  </si>
  <si>
    <t xml:space="preserve">When do you expect the management system to be ready for the audit ? </t>
  </si>
  <si>
    <t>6.</t>
  </si>
  <si>
    <t>Is a Management Review conducted ?</t>
  </si>
  <si>
    <t>7.</t>
  </si>
  <si>
    <t xml:space="preserve">Is an internal audit conducted?  </t>
  </si>
  <si>
    <t xml:space="preserve">If Yes; Provided details </t>
  </si>
  <si>
    <t>8.</t>
  </si>
  <si>
    <t>Do you currently have any other management system certified by any other Certification body</t>
  </si>
  <si>
    <t xml:space="preserve">If Yes; Please provide the following </t>
  </si>
  <si>
    <t xml:space="preserve">Certification Body </t>
  </si>
  <si>
    <t xml:space="preserve">Standard </t>
  </si>
  <si>
    <t xml:space="preserve">Scope </t>
  </si>
  <si>
    <t>Ceritifiocation No.</t>
  </si>
  <si>
    <t>9.</t>
  </si>
  <si>
    <t>Have you used a Consultant to develop and implement your System</t>
  </si>
  <si>
    <t>If Yes; Provide the Name and contact details of the Consultant</t>
  </si>
  <si>
    <t>10.</t>
  </si>
  <si>
    <r>
      <t>Is any process used by the organisation outsourced</t>
    </r>
    <r>
      <rPr>
        <b/>
        <sz val="11"/>
        <color rgb="FFFF0000"/>
        <rFont val="Arial"/>
        <family val="2"/>
      </rPr>
      <t xml:space="preserve"> </t>
    </r>
  </si>
  <si>
    <t>i</t>
  </si>
  <si>
    <t>ii</t>
  </si>
  <si>
    <t>iii</t>
  </si>
  <si>
    <t>iv</t>
  </si>
  <si>
    <t>v</t>
  </si>
  <si>
    <t>11.</t>
  </si>
  <si>
    <t>Is the last audit report available with outstanding non-conformities</t>
  </si>
  <si>
    <t>12.</t>
  </si>
  <si>
    <t>Any complaints received from customers or other parties</t>
  </si>
  <si>
    <t xml:space="preserve">If Yes; Please provide the details </t>
  </si>
  <si>
    <t>13.</t>
  </si>
  <si>
    <t>Any current engagement by the organisation with regulatory bodies in respect of legal compliance</t>
  </si>
  <si>
    <t>14.</t>
  </si>
  <si>
    <t>Any technological and regulatory context IBRATSA needs to take into consideration?</t>
  </si>
  <si>
    <t>15.</t>
  </si>
  <si>
    <t xml:space="preserve">Indicate the Language of communication for all employees in the organisation </t>
  </si>
  <si>
    <t xml:space="preserve">If Yes; Please provide the details  </t>
  </si>
  <si>
    <t xml:space="preserve">In order to finalize this application, the following documents must be submitted to IBRATSA upon request. Please indicate below if these will be made available to IBRATSA: </t>
  </si>
  <si>
    <t>Documents to be submitted upon request</t>
  </si>
  <si>
    <t xml:space="preserve">If No; Please provide the details  </t>
  </si>
  <si>
    <t>Company Registration Documents</t>
  </si>
  <si>
    <t>Current Certificate of compliance</t>
  </si>
  <si>
    <t>Initial audit report (Stage 1 &amp; Stage 2)</t>
  </si>
  <si>
    <t>Surveillance audits (if any)</t>
  </si>
  <si>
    <t>Complaints received and Actions taken</t>
  </si>
  <si>
    <t>Non-conformances raised by existing CAB</t>
  </si>
  <si>
    <t>Records of internal audits</t>
  </si>
  <si>
    <t>17.</t>
  </si>
  <si>
    <t xml:space="preserve">Where did you hear about IBRATSA  </t>
  </si>
  <si>
    <t>SECTION E: GENERAL BUSINESS INFORMATION</t>
  </si>
  <si>
    <t xml:space="preserve">For each medical device category, please answer Question 1 to 4 in clounm H to colomn O. </t>
  </si>
  <si>
    <t>1. Use a Yes or No to indicate products that you handle in your organisation</t>
  </si>
  <si>
    <t xml:space="preserve">2. Does your organisation Design and Develop the products </t>
  </si>
  <si>
    <t xml:space="preserve">3.  Does your Organiation Import or export these products </t>
  </si>
  <si>
    <t>4. Does your organisation manufacture the products selected</t>
  </si>
  <si>
    <t>A. NON-ACTIVE MEDICAL DEVICES:</t>
  </si>
  <si>
    <t>GENERAL NON-ACTIVE, NON-IMPLANTABLE MEDICAL DEVICES</t>
  </si>
  <si>
    <t>Non-active devices for anesthesia, emergency, and intensive care</t>
  </si>
  <si>
    <t>Non-active devices for injection, infusion, transfusion, and dialysis</t>
  </si>
  <si>
    <t>Non-active orthopedic and rehabilitation devices</t>
  </si>
  <si>
    <t>Non-active medical devices with measuring function</t>
  </si>
  <si>
    <t>Non-active ophthalmologic devices</t>
  </si>
  <si>
    <t>Non-active instruments</t>
  </si>
  <si>
    <t>Contraceptive medical devices</t>
  </si>
  <si>
    <t>Non-active medical devices for disinfecting, cleaning, rinsing</t>
  </si>
  <si>
    <t>Non-active devices for in vitro fertilisation (IVF) and assisted reproductive technologies (ART)</t>
  </si>
  <si>
    <t>Non-active medical devices for ingestion</t>
  </si>
  <si>
    <t xml:space="preserve">NON-ACTIVE IMPLANTS     </t>
  </si>
  <si>
    <t>Non-active cardiovascular implants</t>
  </si>
  <si>
    <t>Non-active orthopedic implants</t>
  </si>
  <si>
    <t>Non-active functional implants</t>
  </si>
  <si>
    <t>Non-active soft tissue implants</t>
  </si>
  <si>
    <t>DEVICES FOR WOUND CARE</t>
  </si>
  <si>
    <t>Bandages and wound dressings</t>
  </si>
  <si>
    <t>Suture material and clamps</t>
  </si>
  <si>
    <t>Other medical devices for wound care</t>
  </si>
  <si>
    <t>NON-ACTIVE DENTAL DEVICES AND ACCESSORIES</t>
  </si>
  <si>
    <t>Non-active dental devices/equipment and instruments</t>
  </si>
  <si>
    <t xml:space="preserve"> Dental materials</t>
  </si>
  <si>
    <t>Dental implants</t>
  </si>
  <si>
    <t>B. ACTIVE MEDICAL DEVICES (NON-IMPLANTABLE)</t>
  </si>
  <si>
    <t xml:space="preserve">GENERAL ACTIVE MEDICAL DEVICES  </t>
  </si>
  <si>
    <t>Devices for extra-corporal circulation, infusion and haemopheresis</t>
  </si>
  <si>
    <t>Respiratory devices, devices including hyperbaric chambers for oxygen therapy, inhalation anaesthesia</t>
  </si>
  <si>
    <t>Devices for stimulation or inhibition</t>
  </si>
  <si>
    <t>Active surgical devices</t>
  </si>
  <si>
    <t>Active ophthalmologic devices</t>
  </si>
  <si>
    <t>Active dental devices</t>
  </si>
  <si>
    <t>Active devices for disinfection and sterilization</t>
  </si>
  <si>
    <t>Active rehabilitation devices and active prostheses</t>
  </si>
  <si>
    <t>Active devices for patient positioning and transport</t>
  </si>
  <si>
    <t>Active devices for in vitro fertilisation (IVF) and assisted reproductive technologies (ART)</t>
  </si>
  <si>
    <t>Software, íncluding software design for medical devices</t>
  </si>
  <si>
    <t>Medical gas supply systems and parts thereof</t>
  </si>
  <si>
    <t>DEVICE FOR IMAGING</t>
  </si>
  <si>
    <t>Devices utilizing ionizing radiation</t>
  </si>
  <si>
    <t>Devices utilizing non-ionizing radiation</t>
  </si>
  <si>
    <t xml:space="preserve">MONITORING DEVICES                                                          </t>
  </si>
  <si>
    <t>Monitoring devices of non-vital physiological parameters</t>
  </si>
  <si>
    <t>Monitoring devices of vital physiological parameters</t>
  </si>
  <si>
    <t xml:space="preserve">DEVICES FOR RADIATION &amp; THERMOS THERAPY </t>
  </si>
  <si>
    <t>Devices utilising ionizing radiation</t>
  </si>
  <si>
    <t>Devices utilising non-ionizing radiation</t>
  </si>
  <si>
    <t>Devices for hyperthermia / hypothermia</t>
  </si>
  <si>
    <t>Devices for (extracorporal) shock-wave therapy (lithotripsy)</t>
  </si>
  <si>
    <t xml:space="preserve"> C. ACTIVE IMPLANTABLE MEDICAL DEVICES</t>
  </si>
  <si>
    <t>GENERAL ACTIVE IMPLANTABLE MEDICAL DEVICES</t>
  </si>
  <si>
    <t xml:space="preserve">Active implant Medical devices for Stimulation                   </t>
  </si>
  <si>
    <t xml:space="preserve">Active implant Medical devices for replacing organs                 </t>
  </si>
  <si>
    <t>Active implants for delivering drugs or other substances</t>
  </si>
  <si>
    <t>D. MEDICAL DEVICES INCORPORATING SPECIFIC SUBSTANCES OR TECHNOLOGIES</t>
  </si>
  <si>
    <t>Medical devices incorporating medicinal substances</t>
  </si>
  <si>
    <t>Medical devices utilizing tissues of animal origin</t>
  </si>
  <si>
    <t>Medical devices incorporating derivates of human blood</t>
  </si>
  <si>
    <t>Medical devices utilizing micromechanics</t>
  </si>
  <si>
    <t>Medical devices utilizing nanomaterials</t>
  </si>
  <si>
    <t>Medical devices utilizing biological active coatings</t>
  </si>
  <si>
    <t>E. IN-VITRO MEDICAL DEVICES (IVDS)</t>
  </si>
  <si>
    <t xml:space="preserve">Reagents &amp; reagent products, calibrators &amp; control materials </t>
  </si>
  <si>
    <t>In-Vitro Diagnostic Instruments and Software</t>
  </si>
  <si>
    <t>Yes</t>
  </si>
  <si>
    <t xml:space="preserve">F. NOT SPECIFIED ABOVE </t>
  </si>
  <si>
    <t xml:space="preserve">Yes /No </t>
  </si>
  <si>
    <t xml:space="preserve">Activity </t>
  </si>
  <si>
    <t>Non-active medical devices other than specified above</t>
  </si>
  <si>
    <t xml:space="preserve">Identify the medical device </t>
  </si>
  <si>
    <t xml:space="preserve">Specify the intend Use </t>
  </si>
  <si>
    <t xml:space="preserve">State the Risk Classification </t>
  </si>
  <si>
    <t>Active (non-implantable) medical devices other than specified above</t>
  </si>
  <si>
    <t xml:space="preserve">Does your organisation use the following Sterilization Methds for Medical Devices </t>
  </si>
  <si>
    <r>
      <rPr>
        <sz val="11"/>
        <color theme="1"/>
        <rFont val="Arial"/>
        <family val="2"/>
      </rPr>
      <t xml:space="preserve">If your answer is </t>
    </r>
    <r>
      <rPr>
        <sz val="10"/>
        <color theme="1"/>
        <rFont val="Arial"/>
        <family val="2"/>
      </rPr>
      <t>YES, which methods as defines are provided</t>
    </r>
    <r>
      <rPr>
        <b/>
        <i/>
        <sz val="11"/>
        <color theme="1"/>
        <rFont val="Arial"/>
        <family val="2"/>
      </rPr>
      <t xml:space="preserve">
Indicate using 
</t>
    </r>
    <r>
      <rPr>
        <b/>
        <i/>
        <sz val="11"/>
        <color rgb="FF00B050"/>
        <rFont val="Arial"/>
        <family val="2"/>
      </rPr>
      <t xml:space="preserve"> X</t>
    </r>
    <r>
      <rPr>
        <b/>
        <i/>
        <sz val="11"/>
        <color theme="1"/>
        <rFont val="Arial"/>
        <family val="2"/>
      </rPr>
      <t xml:space="preserve"> - If applicable 
</t>
    </r>
    <r>
      <rPr>
        <b/>
        <i/>
        <sz val="11"/>
        <color rgb="FFFF0000"/>
        <rFont val="Arial"/>
        <family val="2"/>
      </rPr>
      <t xml:space="preserve">.-- </t>
    </r>
    <r>
      <rPr>
        <b/>
        <i/>
        <sz val="11"/>
        <color theme="1"/>
        <rFont val="Arial"/>
        <family val="2"/>
      </rPr>
      <t xml:space="preserve">- If not applicable </t>
    </r>
  </si>
  <si>
    <t>Ethylene oxide gas sterilization (EOG)</t>
  </si>
  <si>
    <t>Moist heat</t>
  </si>
  <si>
    <t>Aseptic processing</t>
  </si>
  <si>
    <t>Radiation sterilization (e.g., gamma, x-ray, electron beam)</t>
  </si>
  <si>
    <t xml:space="preserve"> Low temperature steam and formaldehyde sterilization</t>
  </si>
  <si>
    <t>Thermic sterilization with dry heat</t>
  </si>
  <si>
    <t>Sterilization with hydrogen peroxide</t>
  </si>
  <si>
    <t>Sterilization method other than specified above</t>
  </si>
  <si>
    <t>Does your organisation provide the following part or services?</t>
  </si>
  <si>
    <r>
      <rPr>
        <sz val="11"/>
        <color theme="1"/>
        <rFont val="Arial"/>
        <family val="2"/>
      </rPr>
      <t xml:space="preserve">If your answer is </t>
    </r>
    <r>
      <rPr>
        <sz val="10"/>
        <color theme="1"/>
        <rFont val="Arial"/>
        <family val="2"/>
      </rPr>
      <t>YES, which services or part as defines are provided</t>
    </r>
    <r>
      <rPr>
        <b/>
        <i/>
        <sz val="11"/>
        <color theme="1"/>
        <rFont val="Arial"/>
        <family val="2"/>
      </rPr>
      <t xml:space="preserve">
Indicate using 
</t>
    </r>
    <r>
      <rPr>
        <b/>
        <i/>
        <sz val="11"/>
        <color rgb="FF00B050"/>
        <rFont val="Arial"/>
        <family val="2"/>
      </rPr>
      <t xml:space="preserve"> X</t>
    </r>
    <r>
      <rPr>
        <b/>
        <i/>
        <sz val="11"/>
        <color theme="1"/>
        <rFont val="Arial"/>
        <family val="2"/>
      </rPr>
      <t xml:space="preserve"> - If applicable 
</t>
    </r>
    <r>
      <rPr>
        <b/>
        <i/>
        <sz val="11"/>
        <color rgb="FFFF0000"/>
        <rFont val="Arial"/>
        <family val="2"/>
      </rPr>
      <t xml:space="preserve">.-- </t>
    </r>
    <r>
      <rPr>
        <b/>
        <i/>
        <sz val="11"/>
        <color theme="1"/>
        <rFont val="Arial"/>
        <family val="2"/>
      </rPr>
      <t xml:space="preserve">- If not applicable </t>
    </r>
  </si>
  <si>
    <t>Technical Areas</t>
  </si>
  <si>
    <t>Raw materials</t>
  </si>
  <si>
    <t>e.g. Raw metals, plastic, wood, ceramic</t>
  </si>
  <si>
    <t>Components</t>
  </si>
  <si>
    <t>e.g. Electrical components, fasteners, shaped raw materials, machined raw materials, and molded plastic</t>
  </si>
  <si>
    <t>Subassemblies</t>
  </si>
  <si>
    <t>e.g. Electronic subassemblies mechanical subassemblies, made to drawings and/or work instructions</t>
  </si>
  <si>
    <t>Calibration services*</t>
  </si>
  <si>
    <t>e.g. Verification/confirmation services for measuring instruments, tools, or test fixtures</t>
  </si>
  <si>
    <t>Distribution services</t>
  </si>
  <si>
    <t>e.g. Distributors providing storage and delivery of medical devices, not acting as a ‘legal manufacturer’ for medical devices.</t>
  </si>
  <si>
    <t>Maintenance services</t>
  </si>
  <si>
    <t>e.g. Electrical or mechanical repair services, facility cleaning and maintenance services, uniform cleaning and testing of ESD smocks.</t>
  </si>
  <si>
    <t>Transportation services</t>
  </si>
  <si>
    <t>e.g. Trucking, shipping, air transportation service in general.</t>
  </si>
  <si>
    <t>Other services</t>
  </si>
  <si>
    <t>e.g. Consulting services related to medical devices, packaging services, etc.</t>
  </si>
  <si>
    <t>Please write down the Scope of Certification that your organisation is seeking</t>
  </si>
  <si>
    <t>SECTION F: OCCUPATIONAL HEALTH AND SAFETY INFORMATION</t>
  </si>
  <si>
    <r>
      <t xml:space="preserve">Please indicate through the following checkboxes any special details regarding safety whilst at your premises:
Indicate using 
 </t>
    </r>
    <r>
      <rPr>
        <b/>
        <sz val="12"/>
        <color rgb="FF00B050"/>
        <rFont val="Arial"/>
        <family val="2"/>
      </rPr>
      <t xml:space="preserve">X </t>
    </r>
    <r>
      <rPr>
        <b/>
        <sz val="12"/>
        <color theme="1"/>
        <rFont val="Arial"/>
        <family val="2"/>
      </rPr>
      <t xml:space="preserve">- If applicable 
</t>
    </r>
    <r>
      <rPr>
        <b/>
        <sz val="12"/>
        <color rgb="FFFF0000"/>
        <rFont val="Arial"/>
        <family val="2"/>
      </rPr>
      <t>.--</t>
    </r>
    <r>
      <rPr>
        <b/>
        <sz val="12"/>
        <color theme="1"/>
        <rFont val="Arial"/>
        <family val="2"/>
      </rPr>
      <t xml:space="preserve"> - If not applicable </t>
    </r>
  </si>
  <si>
    <t>There are no industry-specific safety risks or equipment applicable</t>
  </si>
  <si>
    <t>We will supply all other PPE</t>
  </si>
  <si>
    <t>The following Personnel Protective Equipment (PPE) is required  to be supplied by the auditor: Safety Shoes Only</t>
  </si>
  <si>
    <t>A safety induction is required for entry into the premises/site(this time is additional to any audit duration)</t>
  </si>
  <si>
    <t>If option 3 and/or 4 is checked above, please explain Personnel Protective Equipment (PPE) and/or safety induction process required</t>
  </si>
  <si>
    <t>SECTION G: TERMS AND CONDITIONS</t>
  </si>
  <si>
    <t>Use X to indicate choice</t>
  </si>
  <si>
    <t>The applicant warrants that the information provided in this application form is accurate and correct.</t>
  </si>
  <si>
    <t>The signing of the application form places no obligation on the applicant to pay any auditing fees and the information provided in this application is purely used to compile a quotation/service level agreement.</t>
  </si>
  <si>
    <t>The applicant acknowledges that it has read and agrees to abide by the contractual terms contained in the following documents available on our website:</t>
  </si>
  <si>
    <t>i)   IBRATSA Terms and Conditions for Certification.</t>
  </si>
  <si>
    <t xml:space="preserve">ii)   Certification process. </t>
  </si>
  <si>
    <t>iii)  Use of Certification Symbols</t>
  </si>
  <si>
    <t xml:space="preserve">The applicant agrees that if IBRATSA issues a Certificate, the applicant will use the IBRATSA Certification Symbol in accordance with the Certification Scheme Terms. </t>
  </si>
  <si>
    <r>
      <t xml:space="preserve">This application remains valid for </t>
    </r>
    <r>
      <rPr>
        <b/>
        <u/>
        <sz val="10"/>
        <color theme="1"/>
        <rFont val="Arial"/>
        <family val="2"/>
      </rPr>
      <t>six</t>
    </r>
    <r>
      <rPr>
        <b/>
        <sz val="10"/>
        <color theme="1"/>
        <rFont val="Arial"/>
        <family val="2"/>
      </rPr>
      <t xml:space="preserve"> months from the date at which the application was made, after which period, the application will expire and a new application will have to be submitted.</t>
    </r>
  </si>
  <si>
    <t>The applicant agrees that this application has been signed without prejudice or pressure from external parties.</t>
  </si>
  <si>
    <t xml:space="preserve">Signature of Responsible person </t>
  </si>
  <si>
    <t xml:space="preserve">Designation </t>
  </si>
  <si>
    <t xml:space="preserve">Date </t>
  </si>
  <si>
    <t>"Application Form is complete and ready for submission"</t>
  </si>
  <si>
    <t>"Application Form is incomplete and not Yet ready for submission. 
Please Complete incomplte sections"</t>
  </si>
  <si>
    <t>Section B4 : Site Information (where audits will take place)</t>
  </si>
  <si>
    <r>
      <t xml:space="preserve">Note 1: </t>
    </r>
    <r>
      <rPr>
        <b/>
        <i/>
        <sz val="9"/>
        <color rgb="FF0070C0"/>
        <rFont val="Arial"/>
        <family val="2"/>
      </rPr>
      <t>This application Form should be completed and submitted by the authorised representative of the applicant organisation.</t>
    </r>
  </si>
  <si>
    <r>
      <t xml:space="preserve">Note 2: </t>
    </r>
    <r>
      <rPr>
        <b/>
        <i/>
        <sz val="9"/>
        <color theme="8" tint="-0.249977111117893"/>
        <rFont val="Arial"/>
        <family val="2"/>
      </rPr>
      <t>Information supplied in this application form should resemble information that was the basis for your Certification with current CAB.</t>
    </r>
  </si>
  <si>
    <t xml:space="preserve">Section B4:  Additional Site 3 </t>
  </si>
  <si>
    <t xml:space="preserve">Section B4:  Additional Site 4 </t>
  </si>
  <si>
    <t>Section B4:  Additional Site 5</t>
  </si>
  <si>
    <t xml:space="preserve">Section B4:  Additional Site 6 </t>
  </si>
  <si>
    <t>Section B4:  Additional Site7</t>
  </si>
  <si>
    <t>Section B4:  Additional Site 8</t>
  </si>
  <si>
    <t>Section B2 : Site Information (where audits will take place)</t>
  </si>
  <si>
    <r>
      <t>Note :</t>
    </r>
    <r>
      <rPr>
        <b/>
        <i/>
        <sz val="10"/>
        <color rgb="FF0070C0"/>
        <rFont val="Arial"/>
        <family val="2"/>
      </rPr>
      <t>This application Form should be completed and submitted by the authorised representative of the applicant organisation.</t>
    </r>
  </si>
  <si>
    <t xml:space="preserve">Section B4:  Additional Site 9 </t>
  </si>
  <si>
    <t>Section B4:  Additional Site 10</t>
  </si>
  <si>
    <t>Section B4:  Additional Site 11</t>
  </si>
  <si>
    <t>Section B4:  Additional Site 12</t>
  </si>
  <si>
    <t>Section B4:  Additional Site 13</t>
  </si>
  <si>
    <t>Section B4:  Additional Site 14</t>
  </si>
  <si>
    <t>Section C2 : Site Information (where audits will take place)</t>
  </si>
  <si>
    <t>Additonal Site 3</t>
  </si>
  <si>
    <t>Additional Site 4</t>
  </si>
  <si>
    <t>Additional Site 5</t>
  </si>
  <si>
    <t>D. Totals Employees</t>
  </si>
  <si>
    <t>Additional Site 6</t>
  </si>
  <si>
    <t>E. Totals Employees</t>
  </si>
  <si>
    <t>Additional Site 7</t>
  </si>
  <si>
    <t>F. Totals Employees</t>
  </si>
  <si>
    <t>Additional Site 8</t>
  </si>
  <si>
    <t>G. Totals Employees</t>
  </si>
  <si>
    <t>Additional Site 9</t>
  </si>
  <si>
    <t>H. Totals Employees</t>
  </si>
  <si>
    <t>Additional Site 10</t>
  </si>
  <si>
    <t>I. Totals Employees</t>
  </si>
  <si>
    <t>Additional Site 11</t>
  </si>
  <si>
    <t>J. Totals Employees</t>
  </si>
  <si>
    <t>Additional Site 12</t>
  </si>
  <si>
    <t>K. Totals Employees</t>
  </si>
  <si>
    <t>Additional Site 13</t>
  </si>
  <si>
    <t>L. Totals Employees</t>
  </si>
  <si>
    <r>
      <t>Total employees</t>
    </r>
    <r>
      <rPr>
        <b/>
        <i/>
        <sz val="9"/>
        <color rgb="FF003DB8"/>
        <rFont val="Arial"/>
        <family val="2"/>
      </rPr>
      <t xml:space="preserve"> 
B + C + D + E + F + G + H + I + J + K + L</t>
    </r>
  </si>
  <si>
    <t>History of Document Changes</t>
  </si>
  <si>
    <t>Rev No./</t>
  </si>
  <si>
    <t>Date</t>
  </si>
  <si>
    <t>Description of Changes</t>
  </si>
  <si>
    <t>State</t>
  </si>
  <si>
    <r>
      <t xml:space="preserve"> </t>
    </r>
    <r>
      <rPr>
        <b/>
        <sz val="11"/>
        <color rgb="FF000000"/>
        <rFont val="Arial"/>
        <family val="2"/>
      </rPr>
      <t>Change Initiator</t>
    </r>
    <r>
      <rPr>
        <sz val="11"/>
        <color rgb="FF000000"/>
        <rFont val="Arial"/>
        <family val="2"/>
      </rPr>
      <t xml:space="preserve"> (Initials)</t>
    </r>
  </si>
  <si>
    <t xml:space="preserve">New Rev No./ </t>
  </si>
  <si>
    <t>Issue No.</t>
  </si>
  <si>
    <t>dd/mm/yy</t>
  </si>
  <si>
    <t xml:space="preserve">(Approved / </t>
  </si>
  <si>
    <t>Not Approved)</t>
  </si>
  <si>
    <t>0/1</t>
  </si>
  <si>
    <t xml:space="preserve"> Initial Release</t>
  </si>
  <si>
    <t>Approved</t>
  </si>
  <si>
    <t>FM</t>
  </si>
  <si>
    <t>The document code was incorrectly written as CPr08-F01 and was changed to CPr12-F01.</t>
  </si>
  <si>
    <t>0/2</t>
  </si>
  <si>
    <t xml:space="preserve">Transfer Application form was updated and cheanged from Word to Excel. </t>
  </si>
  <si>
    <t>AM</t>
  </si>
  <si>
    <t>0/3</t>
  </si>
  <si>
    <t xml:space="preserve">Amend Section E to align with the new MD9:2022. </t>
  </si>
  <si>
    <t>0/4</t>
  </si>
  <si>
    <t>01/06/2024</t>
  </si>
  <si>
    <t xml:space="preserve">Amendment of codeing for new QMS structure </t>
  </si>
  <si>
    <t xml:space="preserve">Approved </t>
  </si>
  <si>
    <t>1/1</t>
  </si>
  <si>
    <t>Company / Organisation Type</t>
  </si>
  <si>
    <t xml:space="preserve">Sign </t>
  </si>
  <si>
    <t xml:space="preserve">Public Company </t>
  </si>
  <si>
    <t xml:space="preserve">Ltd </t>
  </si>
  <si>
    <t xml:space="preserve">Private Company </t>
  </si>
  <si>
    <t xml:space="preserve">Pty (Ltd) </t>
  </si>
  <si>
    <t xml:space="preserve">Non Profit Company </t>
  </si>
  <si>
    <t xml:space="preserve">NPC </t>
  </si>
  <si>
    <t xml:space="preserve">Close Corporation </t>
  </si>
  <si>
    <t>CC</t>
  </si>
  <si>
    <t xml:space="preserve">Partnership / (unincorporated Joint Venture) </t>
  </si>
  <si>
    <t xml:space="preserve"> P / JV </t>
  </si>
  <si>
    <t xml:space="preserve">Sole Proprietor </t>
  </si>
  <si>
    <t>S</t>
  </si>
  <si>
    <t xml:space="preserve">Service to be rendered </t>
  </si>
  <si>
    <t>Column1</t>
  </si>
  <si>
    <t xml:space="preserve">ISO/IEC 13485: 2016 </t>
  </si>
  <si>
    <t>Medical Devices</t>
  </si>
  <si>
    <t>Activities at Site</t>
  </si>
  <si>
    <t xml:space="preserve">Manufacuturing </t>
  </si>
  <si>
    <t xml:space="preserve">Distrubution </t>
  </si>
  <si>
    <t xml:space="preserve">Wholesaler </t>
  </si>
  <si>
    <t xml:space="preserve">Name of Sites </t>
  </si>
  <si>
    <t xml:space="preserve">Source of Ibratsa </t>
  </si>
  <si>
    <t>Website</t>
  </si>
  <si>
    <t>Advertising</t>
  </si>
  <si>
    <t>Conference</t>
  </si>
  <si>
    <t>Promotional letters</t>
  </si>
  <si>
    <t>Word of mouth</t>
  </si>
  <si>
    <t xml:space="preserve">Types of Audit </t>
  </si>
  <si>
    <t>Initial audit</t>
  </si>
  <si>
    <t xml:space="preserve">Surveillance audit </t>
  </si>
  <si>
    <t>Re-certification</t>
  </si>
  <si>
    <t>Special audit</t>
  </si>
  <si>
    <t xml:space="preserve">Manufacturing Activities </t>
  </si>
  <si>
    <t xml:space="preserve">N/A </t>
  </si>
  <si>
    <r>
      <t>Production</t>
    </r>
    <r>
      <rPr>
        <b/>
        <sz val="11"/>
        <color theme="1"/>
        <rFont val="Arial"/>
        <family val="2"/>
      </rPr>
      <t xml:space="preserve">                             </t>
    </r>
  </si>
  <si>
    <t xml:space="preserve">Sterilization                               </t>
  </si>
  <si>
    <t>Installation</t>
  </si>
  <si>
    <t xml:space="preserve">Packaging and re-packaging </t>
  </si>
  <si>
    <t xml:space="preserve">Labelling and re-labelling         </t>
  </si>
  <si>
    <t>Putting together a collection of devices/other products for Medical purposes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</si>
</sst>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rgb="FF002060"/>
      <name val="Calibri"/>
      <family val="2"/>
      <scheme val="minor"/>
    </font>
    <font>
      <b/>
      <u/>
      <sz val="9"/>
      <color rgb="FF00206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u/>
      <sz val="16"/>
      <color theme="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sz val="16"/>
      <color theme="0"/>
      <name val="Arial"/>
      <family val="2"/>
    </font>
    <font>
      <sz val="12"/>
      <color theme="1"/>
      <name val="Arial"/>
      <family val="2"/>
    </font>
    <font>
      <b/>
      <sz val="11"/>
      <color rgb="FF003DB8"/>
      <name val="Calibri"/>
      <family val="2"/>
      <scheme val="minor"/>
    </font>
    <font>
      <sz val="11"/>
      <color rgb="FF003DB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70C0"/>
      <name val="Aharoni"/>
      <charset val="177"/>
    </font>
    <font>
      <b/>
      <i/>
      <sz val="10"/>
      <color theme="1"/>
      <name val="Arial"/>
      <family val="2"/>
    </font>
    <font>
      <b/>
      <i/>
      <sz val="10"/>
      <color rgb="FF0070C0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2"/>
      <color rgb="FF0070C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1"/>
      <name val="Arial"/>
      <family val="2"/>
    </font>
    <font>
      <i/>
      <sz val="10"/>
      <color rgb="FF0070C0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sz val="14"/>
      <color theme="0"/>
      <name val="Arial"/>
      <family val="2"/>
    </font>
    <font>
      <b/>
      <sz val="11"/>
      <color rgb="FF003DB8"/>
      <name val="Aharoni"/>
      <charset val="177"/>
    </font>
    <font>
      <b/>
      <sz val="11"/>
      <color rgb="FFFF0000"/>
      <name val="Arial"/>
      <family val="2"/>
    </font>
    <font>
      <b/>
      <sz val="10"/>
      <color rgb="FF003DB8"/>
      <name val="Arial"/>
      <family val="2"/>
    </font>
    <font>
      <sz val="10"/>
      <color rgb="FF003DB8"/>
      <name val="Arial"/>
      <family val="2"/>
    </font>
    <font>
      <b/>
      <sz val="12"/>
      <color rgb="FF003DB8"/>
      <name val="Arial"/>
      <family val="2"/>
    </font>
    <font>
      <b/>
      <i/>
      <sz val="11"/>
      <color rgb="FFFF0000"/>
      <name val="Arial"/>
      <family val="2"/>
    </font>
    <font>
      <b/>
      <i/>
      <sz val="11"/>
      <color rgb="FF0070C0"/>
      <name val="Aharoni"/>
      <charset val="177"/>
    </font>
    <font>
      <i/>
      <sz val="12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1"/>
      <color theme="0"/>
      <name val="Aharoni"/>
      <charset val="177"/>
    </font>
    <font>
      <b/>
      <sz val="11"/>
      <color theme="0"/>
      <name val="Arial"/>
      <family val="2"/>
    </font>
    <font>
      <b/>
      <i/>
      <sz val="9"/>
      <color theme="1"/>
      <name val="Arial"/>
      <family val="2"/>
    </font>
    <font>
      <b/>
      <i/>
      <sz val="9"/>
      <color rgb="FF0070C0"/>
      <name val="Arial"/>
      <family val="2"/>
    </font>
    <font>
      <sz val="9"/>
      <color theme="1"/>
      <name val="Calibri"/>
      <family val="2"/>
      <scheme val="minor"/>
    </font>
    <font>
      <b/>
      <sz val="10"/>
      <name val="Arial"/>
      <family val="2"/>
    </font>
    <font>
      <b/>
      <i/>
      <sz val="11"/>
      <name val="Arial"/>
      <family val="2"/>
    </font>
    <font>
      <b/>
      <i/>
      <sz val="11"/>
      <color rgb="FF0070C0"/>
      <name val="Arial"/>
      <family val="2"/>
    </font>
    <font>
      <i/>
      <sz val="11"/>
      <name val="Arial"/>
      <family val="2"/>
    </font>
    <font>
      <b/>
      <sz val="16"/>
      <name val="Arial"/>
      <family val="2"/>
    </font>
    <font>
      <b/>
      <i/>
      <sz val="9"/>
      <name val="Arial"/>
      <family val="2"/>
    </font>
    <font>
      <b/>
      <sz val="11"/>
      <name val="Aharoni"/>
      <charset val="177"/>
    </font>
    <font>
      <b/>
      <i/>
      <sz val="10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9"/>
      <color rgb="FF003DB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color rgb="FF003DB8"/>
      <name val="Arial"/>
      <family val="2"/>
    </font>
    <font>
      <b/>
      <sz val="9"/>
      <name val="Arial"/>
      <family val="2"/>
    </font>
    <font>
      <sz val="9"/>
      <color theme="0"/>
      <name val="Calibri"/>
      <family val="2"/>
      <scheme val="minor"/>
    </font>
    <font>
      <b/>
      <i/>
      <sz val="9"/>
      <color rgb="FF003DB8"/>
      <name val="Arial"/>
      <family val="2"/>
    </font>
    <font>
      <sz val="11"/>
      <color rgb="FFFF0000"/>
      <name val="Calibri"/>
      <family val="2"/>
      <scheme val="minor"/>
    </font>
    <font>
      <b/>
      <i/>
      <sz val="9"/>
      <color theme="8" tint="-0.249977111117893"/>
      <name val="Arial"/>
      <family val="2"/>
    </font>
    <font>
      <b/>
      <sz val="11"/>
      <color rgb="FFFF0000"/>
      <name val="Aharoni"/>
      <charset val="177"/>
    </font>
    <font>
      <b/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6"/>
      <color rgb="FFFF0000"/>
      <name val="Arial"/>
      <family val="2"/>
    </font>
    <font>
      <sz val="12"/>
      <color rgb="FFFF0000"/>
      <name val="Arial"/>
      <family val="2"/>
    </font>
    <font>
      <b/>
      <sz val="22"/>
      <color rgb="FFFF0000"/>
      <name val="Calibri"/>
      <family val="2"/>
      <scheme val="minor"/>
    </font>
    <font>
      <b/>
      <u/>
      <sz val="16"/>
      <color rgb="FFFF0000"/>
      <name val="Arial"/>
      <family val="2"/>
    </font>
    <font>
      <b/>
      <i/>
      <sz val="10"/>
      <color rgb="FFFF0000"/>
      <name val="Arial"/>
      <family val="2"/>
    </font>
    <font>
      <b/>
      <i/>
      <sz val="10"/>
      <color rgb="FFC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2"/>
      <color rgb="FFFF0000"/>
      <name val="Arial"/>
      <family val="2"/>
    </font>
    <font>
      <u/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i/>
      <sz val="10"/>
      <color rgb="FFFF0000"/>
      <name val="Arial"/>
      <family val="2"/>
    </font>
    <font>
      <b/>
      <sz val="10"/>
      <color rgb="FF0070C0"/>
      <name val="Arial"/>
      <family val="2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8"/>
      <name val="Calibri"/>
      <family val="2"/>
      <scheme val="minor"/>
    </font>
    <font>
      <sz val="8"/>
      <color rgb="FFC00000"/>
      <name val="Calibri"/>
      <family val="2"/>
      <scheme val="minor"/>
    </font>
    <font>
      <b/>
      <i/>
      <sz val="10"/>
      <color rgb="FF0070C0"/>
      <name val="Calibri"/>
      <family val="2"/>
      <scheme val="minor"/>
    </font>
    <font>
      <b/>
      <sz val="12"/>
      <color rgb="FF00B050"/>
      <name val="Arial"/>
      <family val="2"/>
    </font>
    <font>
      <b/>
      <sz val="16"/>
      <color rgb="FF00B050"/>
      <name val="Calibri"/>
      <family val="2"/>
      <scheme val="minor"/>
    </font>
    <font>
      <b/>
      <i/>
      <sz val="12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i/>
      <sz val="11"/>
      <color rgb="FF00B050"/>
      <name val="Arial"/>
      <family val="2"/>
    </font>
    <font>
      <b/>
      <i/>
      <u/>
      <sz val="12"/>
      <color theme="1"/>
      <name val="Arial"/>
      <family val="2"/>
    </font>
    <font>
      <sz val="8"/>
      <color theme="0"/>
      <name val="Calibri"/>
      <family val="2"/>
      <scheme val="minor"/>
    </font>
    <font>
      <b/>
      <i/>
      <sz val="10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DB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5F9F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ADF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7F1F9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CDFF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/>
      <right style="thin">
        <color theme="8" tint="0.59999389629810485"/>
      </right>
      <top/>
      <bottom/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/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double">
        <color theme="8" tint="0.59999389629810485"/>
      </bottom>
      <diagonal/>
    </border>
    <border>
      <left/>
      <right/>
      <top style="thin">
        <color theme="8" tint="0.59999389629810485"/>
      </top>
      <bottom/>
      <diagonal/>
    </border>
    <border>
      <left style="thin">
        <color theme="8" tint="0.59999389629810485"/>
      </left>
      <right/>
      <top/>
      <bottom/>
      <diagonal/>
    </border>
    <border>
      <left style="thin">
        <color theme="8" tint="0.59999389629810485"/>
      </left>
      <right style="thin">
        <color theme="8" tint="-0.249977111117893"/>
      </right>
      <top style="thin">
        <color theme="8" tint="0.59999389629810485"/>
      </top>
      <bottom style="thin">
        <color theme="8" tint="0.59999389629810485"/>
      </bottom>
      <diagonal/>
    </border>
    <border>
      <left/>
      <right style="thin">
        <color theme="8" tint="0.59999389629810485"/>
      </right>
      <top style="thin">
        <color theme="8" tint="0.59999389629810485"/>
      </top>
      <bottom style="thin">
        <color theme="8" tint="-0.249977111117893"/>
      </bottom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thin">
        <color theme="8" tint="-0.249977111117893"/>
      </bottom>
      <diagonal/>
    </border>
    <border>
      <left style="thin">
        <color theme="8" tint="0.59999389629810485"/>
      </left>
      <right style="thin">
        <color theme="8" tint="-0.249977111117893"/>
      </right>
      <top style="thin">
        <color theme="8" tint="0.59999389629810485"/>
      </top>
      <bottom style="thin">
        <color theme="8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59999389629810485"/>
      </left>
      <right/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 style="thin">
        <color theme="8" tint="0.59999389629810485"/>
      </right>
      <top/>
      <bottom style="thin">
        <color theme="8" tint="0.59999389629810485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8" tint="0.59999389629810485"/>
      </left>
      <right/>
      <top style="thin">
        <color theme="8" tint="0.59999389629810485"/>
      </top>
      <bottom/>
      <diagonal/>
    </border>
    <border>
      <left/>
      <right style="thin">
        <color theme="8" tint="0.59999389629810485"/>
      </right>
      <top style="thin">
        <color theme="8" tint="0.59999389629810485"/>
      </top>
      <bottom/>
      <diagonal/>
    </border>
    <border>
      <left style="thin">
        <color theme="8" tint="0.59999389629810485"/>
      </left>
      <right/>
      <top/>
      <bottom style="thin">
        <color theme="8" tint="0.59999389629810485"/>
      </bottom>
      <diagonal/>
    </border>
    <border>
      <left/>
      <right style="thin">
        <color theme="8" tint="0.59999389629810485"/>
      </right>
      <top/>
      <bottom style="thin">
        <color theme="8" tint="0.59999389629810485"/>
      </bottom>
      <diagonal/>
    </border>
    <border>
      <left/>
      <right/>
      <top/>
      <bottom style="thin">
        <color theme="8" tint="0.59999389629810485"/>
      </bottom>
      <diagonal/>
    </border>
    <border>
      <left/>
      <right/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 style="thin">
        <color theme="8" tint="0.79998168889431442"/>
      </right>
      <top style="thin">
        <color theme="8" tint="0.59999389629810485"/>
      </top>
      <bottom/>
      <diagonal/>
    </border>
    <border>
      <left style="thin">
        <color theme="8" tint="0.59999389629810485"/>
      </left>
      <right style="thin">
        <color theme="8" tint="0.79998168889431442"/>
      </right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 style="thin">
        <color theme="8" tint="0.79998168889431442"/>
      </right>
      <top style="thin">
        <color theme="8" tint="0.59999389629810485"/>
      </top>
      <bottom style="double">
        <color theme="8" tint="0.59999389629810485"/>
      </bottom>
      <diagonal/>
    </border>
    <border>
      <left style="thin">
        <color theme="8" tint="0.59999389629810485"/>
      </left>
      <right style="thin">
        <color theme="8" tint="0.79998168889431442"/>
      </right>
      <top/>
      <bottom/>
      <diagonal/>
    </border>
    <border>
      <left style="thin">
        <color theme="8" tint="0.79998168889431442"/>
      </left>
      <right/>
      <top style="thin">
        <color theme="8" tint="0.79998168889431442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45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/>
    <xf numFmtId="0" fontId="0" fillId="6" borderId="0" xfId="0" applyFill="1"/>
    <xf numFmtId="0" fontId="0" fillId="0" borderId="0" xfId="0" quotePrefix="1"/>
    <xf numFmtId="0" fontId="0" fillId="0" borderId="0" xfId="0" applyAlignment="1">
      <alignment wrapText="1"/>
    </xf>
    <xf numFmtId="0" fontId="32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32" fillId="0" borderId="0" xfId="0" applyFont="1" applyAlignment="1">
      <alignment vertical="center" wrapText="1"/>
    </xf>
    <xf numFmtId="0" fontId="32" fillId="0" borderId="0" xfId="0" applyFont="1"/>
    <xf numFmtId="0" fontId="4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64" fontId="0" fillId="0" borderId="0" xfId="1" applyFont="1" applyFill="1" applyProtection="1"/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164" fontId="0" fillId="0" borderId="0" xfId="1" applyFont="1" applyBorder="1" applyProtection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 indent="2"/>
    </xf>
    <xf numFmtId="0" fontId="19" fillId="0" borderId="0" xfId="0" applyFont="1" applyAlignment="1">
      <alignment horizontal="center" vertical="center"/>
    </xf>
    <xf numFmtId="0" fontId="42" fillId="0" borderId="0" xfId="2" applyFont="1" applyFill="1" applyBorder="1" applyAlignment="1" applyProtection="1">
      <alignment vertical="center"/>
    </xf>
    <xf numFmtId="0" fontId="19" fillId="0" borderId="0" xfId="0" applyFont="1"/>
    <xf numFmtId="9" fontId="41" fillId="0" borderId="0" xfId="0" applyNumberFormat="1" applyFont="1" applyAlignment="1">
      <alignment horizontal="right" vertical="center" wrapText="1" indent="1"/>
    </xf>
    <xf numFmtId="0" fontId="33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164" fontId="0" fillId="0" borderId="0" xfId="1" applyFont="1" applyFill="1" applyAlignment="1" applyProtection="1">
      <alignment vertical="center"/>
    </xf>
    <xf numFmtId="0" fontId="11" fillId="0" borderId="0" xfId="0" applyFont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2" fillId="0" borderId="0" xfId="0" applyFont="1"/>
    <xf numFmtId="164" fontId="0" fillId="0" borderId="0" xfId="1" applyFont="1" applyFill="1" applyBorder="1" applyProtection="1"/>
    <xf numFmtId="0" fontId="10" fillId="0" borderId="0" xfId="0" applyFont="1" applyAlignment="1">
      <alignment horizontal="left"/>
    </xf>
    <xf numFmtId="164" fontId="0" fillId="0" borderId="0" xfId="1" applyFont="1" applyProtection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11" fillId="0" borderId="0" xfId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9" fillId="0" borderId="0" xfId="0" applyFont="1" applyAlignment="1">
      <alignment horizontal="left" vertical="center" wrapText="1"/>
    </xf>
    <xf numFmtId="0" fontId="3" fillId="0" borderId="0" xfId="0" applyFont="1"/>
    <xf numFmtId="0" fontId="24" fillId="5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1" fillId="8" borderId="10" xfId="0" applyFont="1" applyFill="1" applyBorder="1" applyAlignment="1">
      <alignment vertical="center" wrapText="1"/>
    </xf>
    <xf numFmtId="0" fontId="47" fillId="8" borderId="15" xfId="0" applyFont="1" applyFill="1" applyBorder="1" applyAlignment="1">
      <alignment horizontal="center" vertical="center" wrapText="1"/>
    </xf>
    <xf numFmtId="0" fontId="47" fillId="8" borderId="10" xfId="0" applyFont="1" applyFill="1" applyBorder="1" applyAlignment="1">
      <alignment vertical="center" wrapText="1"/>
    </xf>
    <xf numFmtId="0" fontId="47" fillId="8" borderId="10" xfId="0" applyFont="1" applyFill="1" applyBorder="1" applyAlignment="1">
      <alignment horizontal="center" vertical="center" wrapText="1"/>
    </xf>
    <xf numFmtId="0" fontId="36" fillId="0" borderId="0" xfId="0" applyFont="1"/>
    <xf numFmtId="0" fontId="47" fillId="0" borderId="10" xfId="0" applyFont="1" applyBorder="1" applyAlignment="1">
      <alignment vertical="center" wrapText="1"/>
    </xf>
    <xf numFmtId="0" fontId="31" fillId="0" borderId="0" xfId="0" applyFont="1"/>
    <xf numFmtId="0" fontId="31" fillId="0" borderId="0" xfId="0" applyFont="1" applyAlignment="1">
      <alignment horizontal="center" vertical="center"/>
    </xf>
    <xf numFmtId="0" fontId="46" fillId="0" borderId="10" xfId="0" applyFont="1" applyBorder="1" applyAlignment="1">
      <alignment horizontal="left" vertical="center" wrapText="1" indent="1"/>
    </xf>
    <xf numFmtId="0" fontId="34" fillId="0" borderId="0" xfId="0" applyFont="1" applyAlignment="1">
      <alignment vertical="center"/>
    </xf>
    <xf numFmtId="164" fontId="32" fillId="0" borderId="0" xfId="1" applyFont="1" applyProtection="1"/>
    <xf numFmtId="0" fontId="34" fillId="0" borderId="0" xfId="0" applyFont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32" fillId="0" borderId="0" xfId="0" applyFont="1" applyAlignment="1">
      <alignment horizontal="left" indent="1"/>
    </xf>
    <xf numFmtId="0" fontId="32" fillId="0" borderId="0" xfId="0" applyFont="1" applyAlignment="1">
      <alignment horizontal="left"/>
    </xf>
    <xf numFmtId="0" fontId="32" fillId="0" borderId="0" xfId="0" applyFont="1" applyAlignment="1">
      <alignment wrapText="1"/>
    </xf>
    <xf numFmtId="0" fontId="32" fillId="0" borderId="0" xfId="0" applyFont="1" applyAlignment="1">
      <alignment horizontal="center" vertical="center"/>
    </xf>
    <xf numFmtId="0" fontId="13" fillId="0" borderId="0" xfId="0" applyFont="1"/>
    <xf numFmtId="0" fontId="36" fillId="0" borderId="0" xfId="0" applyFont="1" applyAlignment="1">
      <alignment horizontal="left" indent="1"/>
    </xf>
    <xf numFmtId="0" fontId="25" fillId="0" borderId="0" xfId="0" applyFont="1" applyAlignment="1">
      <alignment vertical="center" wrapText="1"/>
    </xf>
    <xf numFmtId="0" fontId="35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164" fontId="29" fillId="0" borderId="0" xfId="1" applyFont="1" applyFill="1" applyBorder="1" applyAlignment="1" applyProtection="1">
      <alignment horizontal="center" vertical="center"/>
    </xf>
    <xf numFmtId="0" fontId="31" fillId="0" borderId="0" xfId="0" applyFont="1" applyAlignment="1">
      <alignment vertical="center"/>
    </xf>
    <xf numFmtId="164" fontId="19" fillId="0" borderId="0" xfId="1" applyFont="1" applyFill="1" applyBorder="1" applyAlignment="1" applyProtection="1">
      <alignment horizontal="center" vertical="center"/>
    </xf>
    <xf numFmtId="0" fontId="30" fillId="0" borderId="0" xfId="0" applyFont="1"/>
    <xf numFmtId="0" fontId="32" fillId="0" borderId="0" xfId="0" applyFont="1" applyAlignment="1">
      <alignment horizontal="left" vertical="center"/>
    </xf>
    <xf numFmtId="0" fontId="36" fillId="0" borderId="0" xfId="0" applyFont="1" applyAlignment="1">
      <alignment vertical="center" wrapText="1"/>
    </xf>
    <xf numFmtId="0" fontId="34" fillId="0" borderId="0" xfId="0" applyFont="1"/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164" fontId="34" fillId="0" borderId="0" xfId="1" applyFont="1" applyAlignment="1" applyProtection="1">
      <alignment horizontal="center"/>
    </xf>
    <xf numFmtId="0" fontId="11" fillId="8" borderId="14" xfId="0" applyFont="1" applyFill="1" applyBorder="1" applyAlignment="1" applyProtection="1">
      <alignment horizontal="center" vertical="center"/>
      <protection locked="0"/>
    </xf>
    <xf numFmtId="0" fontId="11" fillId="8" borderId="10" xfId="0" applyFont="1" applyFill="1" applyBorder="1" applyProtection="1">
      <protection locked="0"/>
    </xf>
    <xf numFmtId="0" fontId="11" fillId="8" borderId="10" xfId="0" applyFont="1" applyFill="1" applyBorder="1" applyAlignment="1" applyProtection="1">
      <alignment vertical="center"/>
      <protection locked="0"/>
    </xf>
    <xf numFmtId="0" fontId="38" fillId="8" borderId="10" xfId="0" applyFont="1" applyFill="1" applyBorder="1" applyAlignment="1" applyProtection="1">
      <alignment horizontal="center" vertical="center"/>
      <protection locked="0"/>
    </xf>
    <xf numFmtId="0" fontId="11" fillId="4" borderId="10" xfId="0" applyFont="1" applyFill="1" applyBorder="1" applyAlignment="1" applyProtection="1">
      <alignment horizontal="center" vertical="center"/>
      <protection locked="0"/>
    </xf>
    <xf numFmtId="0" fontId="11" fillId="9" borderId="10" xfId="0" applyFont="1" applyFill="1" applyBorder="1" applyAlignment="1" applyProtection="1">
      <alignment horizontal="center" vertical="center"/>
      <protection locked="0"/>
    </xf>
    <xf numFmtId="0" fontId="11" fillId="10" borderId="10" xfId="0" applyFont="1" applyFill="1" applyBorder="1" applyAlignment="1" applyProtection="1">
      <alignment horizontal="center" vertical="center"/>
      <protection locked="0"/>
    </xf>
    <xf numFmtId="0" fontId="4" fillId="0" borderId="0" xfId="0" applyFont="1"/>
    <xf numFmtId="9" fontId="4" fillId="0" borderId="0" xfId="3" applyFont="1" applyFill="1" applyBorder="1" applyProtection="1"/>
    <xf numFmtId="9" fontId="57" fillId="0" borderId="0" xfId="3" applyFont="1" applyFill="1" applyBorder="1" applyProtection="1"/>
    <xf numFmtId="9" fontId="57" fillId="0" borderId="0" xfId="3" applyFont="1" applyFill="1" applyBorder="1" applyAlignment="1" applyProtection="1">
      <alignment vertical="center"/>
    </xf>
    <xf numFmtId="0" fontId="58" fillId="0" borderId="0" xfId="0" applyFont="1" applyAlignment="1">
      <alignment vertical="center"/>
    </xf>
    <xf numFmtId="0" fontId="2" fillId="0" borderId="0" xfId="0" applyFont="1"/>
    <xf numFmtId="0" fontId="52" fillId="0" borderId="0" xfId="0" applyFont="1"/>
    <xf numFmtId="0" fontId="55" fillId="0" borderId="0" xfId="0" applyFont="1"/>
    <xf numFmtId="0" fontId="56" fillId="0" borderId="0" xfId="0" applyFont="1"/>
    <xf numFmtId="0" fontId="54" fillId="0" borderId="0" xfId="0" applyFont="1" applyAlignment="1">
      <alignment vertical="center"/>
    </xf>
    <xf numFmtId="164" fontId="0" fillId="0" borderId="0" xfId="1" applyFont="1" applyAlignment="1" applyProtection="1">
      <alignment wrapText="1"/>
    </xf>
    <xf numFmtId="164" fontId="0" fillId="0" borderId="0" xfId="1" applyFont="1" applyBorder="1" applyAlignment="1" applyProtection="1">
      <alignment wrapText="1"/>
    </xf>
    <xf numFmtId="0" fontId="18" fillId="3" borderId="0" xfId="0" applyFont="1" applyFill="1" applyAlignment="1">
      <alignment vertical="center"/>
    </xf>
    <xf numFmtId="0" fontId="18" fillId="3" borderId="0" xfId="0" applyFont="1" applyFill="1" applyAlignment="1">
      <alignment vertical="center" wrapText="1"/>
    </xf>
    <xf numFmtId="0" fontId="25" fillId="7" borderId="0" xfId="0" applyFont="1" applyFill="1" applyAlignment="1">
      <alignment vertical="center"/>
    </xf>
    <xf numFmtId="0" fontId="2" fillId="0" borderId="0" xfId="0" applyFont="1" applyAlignment="1">
      <alignment horizontal="left" vertical="center" wrapText="1"/>
    </xf>
    <xf numFmtId="0" fontId="24" fillId="5" borderId="2" xfId="0" applyFont="1" applyFill="1" applyBorder="1" applyAlignment="1">
      <alignment vertical="center" wrapText="1"/>
    </xf>
    <xf numFmtId="0" fontId="24" fillId="5" borderId="2" xfId="0" applyFont="1" applyFill="1" applyBorder="1" applyAlignment="1">
      <alignment vertical="center"/>
    </xf>
    <xf numFmtId="0" fontId="24" fillId="5" borderId="3" xfId="0" applyFont="1" applyFill="1" applyBorder="1" applyAlignment="1">
      <alignment vertical="center"/>
    </xf>
    <xf numFmtId="0" fontId="0" fillId="0" borderId="4" xfId="0" applyBorder="1"/>
    <xf numFmtId="0" fontId="4" fillId="0" borderId="5" xfId="0" applyFont="1" applyBorder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1" fillId="0" borderId="4" xfId="0" applyFont="1" applyBorder="1"/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vertical="center"/>
    </xf>
    <xf numFmtId="0" fontId="11" fillId="0" borderId="7" xfId="0" applyFont="1" applyBorder="1"/>
    <xf numFmtId="0" fontId="19" fillId="0" borderId="8" xfId="0" applyFont="1" applyBorder="1" applyAlignment="1">
      <alignment vertical="center" wrapText="1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164" fontId="0" fillId="0" borderId="0" xfId="1" applyFont="1" applyFill="1" applyBorder="1" applyAlignment="1" applyProtection="1">
      <alignment wrapText="1"/>
    </xf>
    <xf numFmtId="0" fontId="59" fillId="3" borderId="0" xfId="0" applyFont="1" applyFill="1" applyAlignment="1">
      <alignment vertical="center"/>
    </xf>
    <xf numFmtId="0" fontId="17" fillId="7" borderId="0" xfId="0" applyFont="1" applyFill="1" applyAlignment="1">
      <alignment vertical="center"/>
    </xf>
    <xf numFmtId="0" fontId="12" fillId="11" borderId="0" xfId="0" applyFont="1" applyFill="1" applyAlignment="1" applyProtection="1">
      <alignment vertical="center"/>
      <protection locked="0"/>
    </xf>
    <xf numFmtId="0" fontId="11" fillId="11" borderId="0" xfId="0" applyFont="1" applyFill="1" applyAlignment="1" applyProtection="1">
      <alignment horizontal="left" vertical="center"/>
      <protection locked="0"/>
    </xf>
    <xf numFmtId="0" fontId="11" fillId="11" borderId="0" xfId="0" applyFont="1" applyFill="1" applyAlignment="1" applyProtection="1">
      <alignment vertical="center"/>
      <protection locked="0"/>
    </xf>
    <xf numFmtId="0" fontId="60" fillId="0" borderId="0" xfId="0" applyFont="1" applyAlignment="1">
      <alignment vertical="center"/>
    </xf>
    <xf numFmtId="0" fontId="62" fillId="0" borderId="0" xfId="0" applyFont="1"/>
    <xf numFmtId="0" fontId="4" fillId="0" borderId="0" xfId="0" applyFont="1" applyAlignment="1">
      <alignment horizontal="center" vertical="center"/>
    </xf>
    <xf numFmtId="164" fontId="53" fillId="0" borderId="10" xfId="1" applyFont="1" applyBorder="1" applyAlignment="1" applyProtection="1">
      <alignment vertical="center" wrapText="1"/>
      <protection locked="0"/>
    </xf>
    <xf numFmtId="164" fontId="63" fillId="8" borderId="10" xfId="1" applyFont="1" applyFill="1" applyBorder="1" applyAlignment="1" applyProtection="1">
      <alignment vertical="center" wrapText="1"/>
    </xf>
    <xf numFmtId="0" fontId="53" fillId="0" borderId="10" xfId="0" applyFont="1" applyBorder="1" applyAlignment="1">
      <alignment vertical="center" wrapText="1"/>
    </xf>
    <xf numFmtId="0" fontId="11" fillId="0" borderId="10" xfId="0" applyFont="1" applyBorder="1"/>
    <xf numFmtId="164" fontId="11" fillId="0" borderId="10" xfId="1" applyFont="1" applyFill="1" applyBorder="1" applyProtection="1"/>
    <xf numFmtId="164" fontId="63" fillId="8" borderId="16" xfId="1" applyFont="1" applyFill="1" applyBorder="1" applyAlignment="1" applyProtection="1">
      <alignment wrapText="1"/>
    </xf>
    <xf numFmtId="0" fontId="11" fillId="0" borderId="0" xfId="0" applyFont="1" applyAlignment="1">
      <alignment horizontal="left"/>
    </xf>
    <xf numFmtId="164" fontId="41" fillId="0" borderId="0" xfId="1" applyFont="1" applyFill="1" applyBorder="1" applyAlignment="1" applyProtection="1">
      <alignment horizontal="center" vertical="center"/>
      <protection locked="0"/>
    </xf>
    <xf numFmtId="0" fontId="11" fillId="10" borderId="10" xfId="0" applyFont="1" applyFill="1" applyBorder="1" applyAlignment="1" applyProtection="1">
      <alignment horizontal="left" vertical="center"/>
      <protection locked="0"/>
    </xf>
    <xf numFmtId="0" fontId="11" fillId="8" borderId="19" xfId="0" applyFont="1" applyFill="1" applyBorder="1" applyAlignment="1" applyProtection="1">
      <alignment horizontal="center" vertical="center"/>
      <protection locked="0"/>
    </xf>
    <xf numFmtId="0" fontId="11" fillId="8" borderId="22" xfId="0" applyFont="1" applyFill="1" applyBorder="1" applyAlignment="1" applyProtection="1">
      <alignment horizontal="center" vertical="center"/>
      <protection locked="0"/>
    </xf>
    <xf numFmtId="0" fontId="11" fillId="8" borderId="10" xfId="0" applyFont="1" applyFill="1" applyBorder="1" applyAlignment="1" applyProtection="1">
      <alignment vertical="center" wrapText="1"/>
      <protection locked="0"/>
    </xf>
    <xf numFmtId="0" fontId="38" fillId="8" borderId="10" xfId="0" applyFont="1" applyFill="1" applyBorder="1" applyAlignment="1" applyProtection="1">
      <alignment horizontal="center"/>
      <protection locked="0"/>
    </xf>
    <xf numFmtId="0" fontId="12" fillId="11" borderId="0" xfId="0" applyFont="1" applyFill="1" applyAlignment="1" applyProtection="1">
      <alignment horizontal="left" vertical="center"/>
      <protection locked="0"/>
    </xf>
    <xf numFmtId="0" fontId="38" fillId="0" borderId="0" xfId="0" applyFont="1" applyAlignment="1">
      <alignment vertical="center"/>
    </xf>
    <xf numFmtId="0" fontId="11" fillId="11" borderId="0" xfId="0" applyFont="1" applyFill="1" applyProtection="1">
      <protection locked="0"/>
    </xf>
    <xf numFmtId="0" fontId="41" fillId="0" borderId="8" xfId="0" applyFont="1" applyBorder="1" applyAlignment="1">
      <alignment vertical="center" wrapText="1"/>
    </xf>
    <xf numFmtId="0" fontId="11" fillId="8" borderId="10" xfId="0" applyFont="1" applyFill="1" applyBorder="1" applyAlignment="1" applyProtection="1">
      <alignment horizontal="center" vertical="center"/>
      <protection locked="0"/>
    </xf>
    <xf numFmtId="0" fontId="12" fillId="8" borderId="10" xfId="0" applyFont="1" applyFill="1" applyBorder="1" applyAlignment="1" applyProtection="1">
      <alignment horizontal="left" vertical="center"/>
      <protection locked="0"/>
    </xf>
    <xf numFmtId="0" fontId="24" fillId="5" borderId="1" xfId="0" applyFont="1" applyFill="1" applyBorder="1" applyAlignment="1">
      <alignment vertical="center"/>
    </xf>
    <xf numFmtId="0" fontId="67" fillId="3" borderId="0" xfId="0" applyFont="1" applyFill="1" applyAlignment="1">
      <alignment vertical="center"/>
    </xf>
    <xf numFmtId="0" fontId="68" fillId="0" borderId="0" xfId="0" applyFont="1" applyAlignment="1">
      <alignment vertical="center"/>
    </xf>
    <xf numFmtId="0" fontId="69" fillId="5" borderId="2" xfId="0" applyFont="1" applyFill="1" applyBorder="1" applyAlignment="1">
      <alignment vertical="center"/>
    </xf>
    <xf numFmtId="0" fontId="70" fillId="7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" fillId="2" borderId="0" xfId="0" applyFont="1" applyFill="1" applyAlignment="1">
      <alignment vertical="center"/>
    </xf>
    <xf numFmtId="0" fontId="72" fillId="0" borderId="0" xfId="0" applyFont="1"/>
    <xf numFmtId="0" fontId="72" fillId="0" borderId="0" xfId="0" applyFont="1" applyAlignment="1">
      <alignment horizontal="center" vertical="center"/>
    </xf>
    <xf numFmtId="0" fontId="73" fillId="0" borderId="10" xfId="0" applyFont="1" applyBorder="1" applyAlignment="1">
      <alignment vertical="center" wrapText="1"/>
    </xf>
    <xf numFmtId="164" fontId="74" fillId="0" borderId="10" xfId="1" applyFont="1" applyBorder="1" applyAlignment="1" applyProtection="1">
      <alignment vertical="center" wrapText="1"/>
      <protection locked="0"/>
    </xf>
    <xf numFmtId="164" fontId="74" fillId="0" borderId="10" xfId="1" applyFont="1" applyBorder="1" applyAlignment="1" applyProtection="1">
      <alignment vertical="center" wrapText="1"/>
    </xf>
    <xf numFmtId="0" fontId="75" fillId="0" borderId="0" xfId="0" applyFont="1"/>
    <xf numFmtId="0" fontId="75" fillId="0" borderId="0" xfId="0" applyFont="1" applyAlignment="1">
      <alignment horizontal="center" vertical="center"/>
    </xf>
    <xf numFmtId="0" fontId="76" fillId="0" borderId="10" xfId="0" applyFont="1" applyBorder="1" applyAlignment="1">
      <alignment vertical="center" wrapText="1"/>
    </xf>
    <xf numFmtId="164" fontId="77" fillId="8" borderId="10" xfId="1" applyFont="1" applyFill="1" applyBorder="1" applyAlignment="1" applyProtection="1">
      <alignment vertical="center" wrapText="1"/>
    </xf>
    <xf numFmtId="0" fontId="78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76" fillId="0" borderId="10" xfId="0" applyFont="1" applyBorder="1" applyAlignment="1">
      <alignment horizontal="left" vertical="center" wrapText="1" indent="1"/>
    </xf>
    <xf numFmtId="0" fontId="74" fillId="0" borderId="15" xfId="0" applyFont="1" applyBorder="1" applyAlignment="1">
      <alignment vertical="center" wrapText="1"/>
    </xf>
    <xf numFmtId="0" fontId="78" fillId="0" borderId="0" xfId="0" applyFont="1"/>
    <xf numFmtId="164" fontId="77" fillId="8" borderId="16" xfId="1" applyFont="1" applyFill="1" applyBorder="1" applyAlignment="1" applyProtection="1">
      <alignment wrapText="1"/>
    </xf>
    <xf numFmtId="0" fontId="76" fillId="0" borderId="10" xfId="0" applyFont="1" applyBorder="1" applyAlignment="1">
      <alignment vertical="center"/>
    </xf>
    <xf numFmtId="0" fontId="52" fillId="3" borderId="0" xfId="0" applyFont="1" applyFill="1" applyAlignment="1">
      <alignment vertical="center"/>
    </xf>
    <xf numFmtId="0" fontId="52" fillId="3" borderId="0" xfId="0" applyFont="1" applyFill="1" applyAlignment="1">
      <alignment vertical="center" wrapText="1"/>
    </xf>
    <xf numFmtId="0" fontId="63" fillId="3" borderId="0" xfId="0" applyFont="1" applyFill="1" applyAlignment="1">
      <alignment vertical="center"/>
    </xf>
    <xf numFmtId="0" fontId="71" fillId="12" borderId="10" xfId="0" applyFont="1" applyFill="1" applyBorder="1" applyAlignment="1">
      <alignment horizontal="center" vertical="center"/>
    </xf>
    <xf numFmtId="0" fontId="64" fillId="8" borderId="0" xfId="0" applyFont="1" applyFill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38" fillId="8" borderId="14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wrapText="1"/>
    </xf>
    <xf numFmtId="0" fontId="41" fillId="0" borderId="0" xfId="0" applyFont="1" applyAlignment="1">
      <alignment vertical="center"/>
    </xf>
    <xf numFmtId="0" fontId="80" fillId="0" borderId="0" xfId="0" applyFont="1"/>
    <xf numFmtId="0" fontId="80" fillId="0" borderId="0" xfId="0" applyFont="1" applyAlignment="1">
      <alignment vertical="center"/>
    </xf>
    <xf numFmtId="0" fontId="82" fillId="0" borderId="0" xfId="0" applyFont="1" applyAlignment="1">
      <alignment horizontal="left" vertical="center"/>
    </xf>
    <xf numFmtId="0" fontId="83" fillId="0" borderId="0" xfId="0" applyFont="1"/>
    <xf numFmtId="0" fontId="84" fillId="0" borderId="0" xfId="0" applyFont="1"/>
    <xf numFmtId="0" fontId="85" fillId="0" borderId="0" xfId="0" applyFont="1"/>
    <xf numFmtId="0" fontId="86" fillId="0" borderId="0" xfId="0" applyFont="1"/>
    <xf numFmtId="0" fontId="87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0" fontId="64" fillId="8" borderId="0" xfId="0" applyFont="1" applyFill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65" fillId="8" borderId="6" xfId="0" applyFont="1" applyFill="1" applyBorder="1" applyAlignment="1">
      <alignment horizontal="left" vertical="center"/>
    </xf>
    <xf numFmtId="0" fontId="65" fillId="8" borderId="6" xfId="0" applyFont="1" applyFill="1" applyBorder="1" applyAlignment="1">
      <alignment vertical="center"/>
    </xf>
    <xf numFmtId="0" fontId="66" fillId="0" borderId="6" xfId="0" applyFont="1" applyBorder="1" applyAlignment="1" applyProtection="1">
      <alignment horizontal="left" vertical="center"/>
      <protection locked="0"/>
    </xf>
    <xf numFmtId="0" fontId="66" fillId="0" borderId="6" xfId="0" applyFont="1" applyBorder="1" applyAlignment="1" applyProtection="1">
      <alignment vertical="center"/>
      <protection locked="0"/>
    </xf>
    <xf numFmtId="164" fontId="0" fillId="0" borderId="0" xfId="1" applyFont="1" applyAlignment="1" applyProtection="1">
      <alignment vertical="center"/>
    </xf>
    <xf numFmtId="0" fontId="39" fillId="0" borderId="0" xfId="0" applyFont="1" applyAlignment="1">
      <alignment vertical="center"/>
    </xf>
    <xf numFmtId="0" fontId="64" fillId="0" borderId="0" xfId="0" applyFont="1" applyAlignment="1" applyProtection="1">
      <alignment vertical="center"/>
      <protection locked="0"/>
    </xf>
    <xf numFmtId="14" fontId="38" fillId="8" borderId="10" xfId="0" applyNumberFormat="1" applyFont="1" applyFill="1" applyBorder="1" applyAlignment="1" applyProtection="1">
      <alignment vertical="center"/>
      <protection locked="0"/>
    </xf>
    <xf numFmtId="0" fontId="89" fillId="3" borderId="0" xfId="0" applyFont="1" applyFill="1" applyAlignment="1">
      <alignment horizontal="left" vertical="center"/>
    </xf>
    <xf numFmtId="0" fontId="90" fillId="3" borderId="0" xfId="0" applyFont="1" applyFill="1" applyAlignment="1">
      <alignment horizontal="left" vertical="center"/>
    </xf>
    <xf numFmtId="0" fontId="91" fillId="0" borderId="0" xfId="0" applyFont="1" applyAlignment="1">
      <alignment horizontal="left" vertical="center" wrapText="1"/>
    </xf>
    <xf numFmtId="0" fontId="87" fillId="0" borderId="0" xfId="0" applyFont="1" applyAlignment="1">
      <alignment vertical="center"/>
    </xf>
    <xf numFmtId="0" fontId="82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93" fillId="14" borderId="30" xfId="0" applyFont="1" applyFill="1" applyBorder="1" applyAlignment="1">
      <alignment vertical="center" wrapText="1"/>
    </xf>
    <xf numFmtId="0" fontId="93" fillId="14" borderId="3" xfId="0" applyFont="1" applyFill="1" applyBorder="1" applyAlignment="1">
      <alignment vertical="center" wrapText="1"/>
    </xf>
    <xf numFmtId="0" fontId="93" fillId="14" borderId="3" xfId="0" applyFont="1" applyFill="1" applyBorder="1" applyAlignment="1">
      <alignment horizontal="justify" vertical="center" wrapText="1"/>
    </xf>
    <xf numFmtId="0" fontId="93" fillId="14" borderId="31" xfId="0" applyFont="1" applyFill="1" applyBorder="1" applyAlignment="1">
      <alignment vertical="center" wrapText="1"/>
    </xf>
    <xf numFmtId="0" fontId="93" fillId="14" borderId="5" xfId="0" applyFont="1" applyFill="1" applyBorder="1" applyAlignment="1">
      <alignment vertical="center" wrapText="1"/>
    </xf>
    <xf numFmtId="0" fontId="94" fillId="14" borderId="5" xfId="0" applyFont="1" applyFill="1" applyBorder="1" applyAlignment="1">
      <alignment horizontal="justify" vertical="center" wrapText="1"/>
    </xf>
    <xf numFmtId="0" fontId="93" fillId="14" borderId="5" xfId="0" applyFont="1" applyFill="1" applyBorder="1" applyAlignment="1">
      <alignment horizontal="justify" vertical="center" wrapText="1"/>
    </xf>
    <xf numFmtId="0" fontId="0" fillId="14" borderId="28" xfId="0" applyFill="1" applyBorder="1" applyAlignment="1">
      <alignment vertical="top" wrapText="1"/>
    </xf>
    <xf numFmtId="0" fontId="0" fillId="14" borderId="9" xfId="0" applyFill="1" applyBorder="1" applyAlignment="1">
      <alignment vertical="top" wrapText="1"/>
    </xf>
    <xf numFmtId="0" fontId="94" fillId="14" borderId="9" xfId="0" applyFont="1" applyFill="1" applyBorder="1" applyAlignment="1">
      <alignment horizontal="justify" vertical="center" wrapText="1"/>
    </xf>
    <xf numFmtId="0" fontId="32" fillId="0" borderId="28" xfId="0" applyFont="1" applyBorder="1" applyAlignment="1">
      <alignment vertical="center" wrapText="1"/>
    </xf>
    <xf numFmtId="14" fontId="32" fillId="0" borderId="9" xfId="0" applyNumberFormat="1" applyFont="1" applyBorder="1" applyAlignment="1">
      <alignment vertical="center" wrapText="1"/>
    </xf>
    <xf numFmtId="0" fontId="32" fillId="0" borderId="9" xfId="0" applyFont="1" applyBorder="1" applyAlignment="1">
      <alignment vertical="center" wrapText="1"/>
    </xf>
    <xf numFmtId="0" fontId="32" fillId="0" borderId="9" xfId="0" applyFont="1" applyBorder="1" applyAlignment="1">
      <alignment horizontal="justify"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0" fontId="27" fillId="0" borderId="0" xfId="0" applyFont="1" applyAlignment="1">
      <alignment horizontal="left" vertical="center" wrapText="1"/>
    </xf>
    <xf numFmtId="0" fontId="91" fillId="0" borderId="0" xfId="0" applyFont="1" applyAlignment="1">
      <alignment horizontal="left" vertical="center"/>
    </xf>
    <xf numFmtId="0" fontId="84" fillId="0" borderId="0" xfId="0" applyFont="1" applyAlignment="1">
      <alignment horizontal="center" vertical="center"/>
    </xf>
    <xf numFmtId="0" fontId="80" fillId="0" borderId="0" xfId="0" applyFont="1" applyAlignment="1">
      <alignment horizontal="center" vertical="center" wrapText="1"/>
    </xf>
    <xf numFmtId="0" fontId="85" fillId="8" borderId="15" xfId="0" applyFont="1" applyFill="1" applyBorder="1" applyAlignment="1">
      <alignment horizontal="center" vertical="center" wrapText="1"/>
    </xf>
    <xf numFmtId="164" fontId="85" fillId="0" borderId="10" xfId="1" applyFont="1" applyBorder="1" applyAlignment="1" applyProtection="1">
      <alignment vertical="center" wrapText="1"/>
      <protection locked="0"/>
    </xf>
    <xf numFmtId="164" fontId="84" fillId="8" borderId="10" xfId="1" applyFont="1" applyFill="1" applyBorder="1" applyAlignment="1" applyProtection="1">
      <alignment vertical="center" wrapText="1"/>
    </xf>
    <xf numFmtId="0" fontId="85" fillId="0" borderId="10" xfId="0" applyFont="1" applyBorder="1" applyAlignment="1">
      <alignment vertical="center" wrapText="1"/>
    </xf>
    <xf numFmtId="164" fontId="84" fillId="8" borderId="16" xfId="1" applyFont="1" applyFill="1" applyBorder="1" applyAlignment="1" applyProtection="1">
      <alignment wrapText="1"/>
    </xf>
    <xf numFmtId="0" fontId="97" fillId="0" borderId="0" xfId="0" applyFont="1"/>
    <xf numFmtId="0" fontId="49" fillId="8" borderId="0" xfId="0" applyFont="1" applyFill="1" applyAlignment="1" applyProtection="1">
      <alignment horizontal="center" vertical="center"/>
      <protection locked="0"/>
    </xf>
    <xf numFmtId="0" fontId="98" fillId="0" borderId="0" xfId="0" applyFont="1" applyAlignment="1">
      <alignment vertical="center"/>
    </xf>
    <xf numFmtId="0" fontId="49" fillId="0" borderId="0" xfId="0" applyFont="1" applyAlignment="1" applyProtection="1">
      <alignment vertical="center"/>
      <protection locked="0"/>
    </xf>
    <xf numFmtId="0" fontId="97" fillId="0" borderId="0" xfId="0" applyFont="1" applyAlignment="1">
      <alignment vertical="center"/>
    </xf>
    <xf numFmtId="0" fontId="49" fillId="8" borderId="0" xfId="0" applyFont="1" applyFill="1" applyAlignment="1" applyProtection="1">
      <alignment horizontal="center" vertical="center" wrapText="1"/>
      <protection locked="0"/>
    </xf>
    <xf numFmtId="0" fontId="21" fillId="8" borderId="15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3" fillId="0" borderId="0" xfId="0" applyFont="1" applyAlignment="1">
      <alignment vertical="top"/>
    </xf>
    <xf numFmtId="0" fontId="100" fillId="0" borderId="0" xfId="0" applyFont="1"/>
    <xf numFmtId="0" fontId="101" fillId="0" borderId="0" xfId="0" applyFont="1"/>
    <xf numFmtId="0" fontId="11" fillId="9" borderId="29" xfId="0" applyFont="1" applyFill="1" applyBorder="1" applyAlignment="1" applyProtection="1">
      <alignment horizontal="center" vertical="center"/>
      <protection locked="0"/>
    </xf>
    <xf numFmtId="0" fontId="11" fillId="15" borderId="10" xfId="0" applyFont="1" applyFill="1" applyBorder="1" applyAlignment="1" applyProtection="1">
      <alignment horizontal="center" vertical="center"/>
      <protection locked="0"/>
    </xf>
    <xf numFmtId="0" fontId="102" fillId="0" borderId="0" xfId="0" applyFont="1" applyAlignment="1">
      <alignment horizontal="center" vertical="center" wrapText="1"/>
    </xf>
    <xf numFmtId="0" fontId="0" fillId="0" borderId="0" xfId="0" applyAlignment="1">
      <alignment vertical="top"/>
    </xf>
    <xf numFmtId="0" fontId="36" fillId="0" borderId="0" xfId="0" applyFont="1" applyAlignment="1">
      <alignment vertical="top" wrapText="1"/>
    </xf>
    <xf numFmtId="0" fontId="103" fillId="0" borderId="0" xfId="0" applyFont="1" applyAlignment="1">
      <alignment horizontal="center" vertical="center" wrapText="1"/>
    </xf>
    <xf numFmtId="0" fontId="36" fillId="0" borderId="0" xfId="0" applyFont="1" applyAlignment="1">
      <alignment vertical="top"/>
    </xf>
    <xf numFmtId="0" fontId="11" fillId="4" borderId="14" xfId="0" applyFont="1" applyFill="1" applyBorder="1" applyAlignment="1" applyProtection="1">
      <alignment horizontal="center" vertical="center"/>
      <protection locked="0"/>
    </xf>
    <xf numFmtId="0" fontId="11" fillId="4" borderId="29" xfId="0" applyFont="1" applyFill="1" applyBorder="1" applyAlignment="1" applyProtection="1">
      <alignment horizontal="center" vertical="center"/>
      <protection locked="0"/>
    </xf>
    <xf numFmtId="0" fontId="11" fillId="15" borderId="29" xfId="0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0" fontId="36" fillId="0" borderId="0" xfId="0" applyFont="1" applyAlignment="1">
      <alignment vertical="center"/>
    </xf>
    <xf numFmtId="0" fontId="8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104" fillId="0" borderId="0" xfId="0" applyFont="1" applyAlignment="1">
      <alignment vertical="center" wrapText="1"/>
    </xf>
    <xf numFmtId="0" fontId="104" fillId="0" borderId="0" xfId="0" applyFont="1" applyAlignment="1" applyProtection="1">
      <alignment vertical="center"/>
      <protection locked="0"/>
    </xf>
    <xf numFmtId="0" fontId="11" fillId="10" borderId="29" xfId="0" applyFont="1" applyFill="1" applyBorder="1" applyAlignment="1" applyProtection="1">
      <alignment horizontal="center" vertical="center"/>
      <protection locked="0"/>
    </xf>
    <xf numFmtId="0" fontId="11" fillId="10" borderId="29" xfId="0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04" fillId="0" borderId="0" xfId="0" applyFont="1" applyAlignment="1">
      <alignment horizontal="center" vertical="center"/>
    </xf>
    <xf numFmtId="0" fontId="104" fillId="0" borderId="0" xfId="0" applyFont="1" applyAlignment="1">
      <alignment horizontal="left" vertical="center"/>
    </xf>
    <xf numFmtId="164" fontId="104" fillId="0" borderId="0" xfId="1" applyFont="1" applyAlignment="1" applyProtection="1">
      <alignment vertical="center"/>
      <protection locked="0"/>
    </xf>
    <xf numFmtId="164" fontId="26" fillId="0" borderId="0" xfId="1" applyFont="1" applyFill="1" applyBorder="1" applyAlignment="1" applyProtection="1">
      <alignment horizontal="center" vertical="center"/>
    </xf>
    <xf numFmtId="164" fontId="26" fillId="0" borderId="0" xfId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>
      <alignment vertical="center" wrapText="1"/>
    </xf>
    <xf numFmtId="0" fontId="0" fillId="0" borderId="0" xfId="0" applyAlignment="1">
      <alignment horizontal="left" vertical="center" indent="2"/>
    </xf>
    <xf numFmtId="0" fontId="33" fillId="0" borderId="0" xfId="0" applyFont="1" applyAlignment="1">
      <alignment horizontal="left" vertical="center" wrapText="1"/>
    </xf>
    <xf numFmtId="0" fontId="0" fillId="4" borderId="0" xfId="0" applyFill="1" applyAlignment="1">
      <alignment horizontal="center"/>
    </xf>
    <xf numFmtId="0" fontId="31" fillId="0" borderId="0" xfId="0" applyFont="1" applyAlignment="1">
      <alignment horizontal="left" vertical="center" indent="1"/>
    </xf>
    <xf numFmtId="0" fontId="31" fillId="0" borderId="0" xfId="0" applyFont="1" applyAlignment="1">
      <alignment horizontal="left"/>
    </xf>
    <xf numFmtId="164" fontId="31" fillId="0" borderId="0" xfId="1" applyFont="1" applyProtection="1"/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indent="3"/>
    </xf>
    <xf numFmtId="0" fontId="106" fillId="0" borderId="10" xfId="0" applyFont="1" applyBorder="1" applyAlignment="1" applyProtection="1">
      <alignment horizontal="center" vertical="center"/>
      <protection locked="0"/>
    </xf>
    <xf numFmtId="0" fontId="35" fillId="0" borderId="0" xfId="0" applyFont="1" applyAlignment="1">
      <alignment horizontal="left" vertical="center" indent="3"/>
    </xf>
    <xf numFmtId="0" fontId="11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 indent="3"/>
    </xf>
    <xf numFmtId="0" fontId="106" fillId="0" borderId="0" xfId="0" applyFont="1" applyAlignment="1">
      <alignment horizontal="center" vertical="center"/>
    </xf>
    <xf numFmtId="0" fontId="111" fillId="0" borderId="0" xfId="0" applyFont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164" fontId="63" fillId="0" borderId="10" xfId="1" applyFont="1" applyFill="1" applyBorder="1" applyAlignment="1" applyProtection="1">
      <alignment vertical="center"/>
      <protection locked="0"/>
    </xf>
    <xf numFmtId="0" fontId="80" fillId="0" borderId="0" xfId="0" applyFont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/>
    </xf>
    <xf numFmtId="164" fontId="85" fillId="0" borderId="0" xfId="1" applyFont="1" applyFill="1" applyBorder="1" applyAlignment="1" applyProtection="1">
      <alignment vertical="center" wrapText="1"/>
    </xf>
    <xf numFmtId="164" fontId="84" fillId="0" borderId="0" xfId="1" applyFont="1" applyFill="1" applyBorder="1" applyAlignment="1" applyProtection="1">
      <alignment vertical="center" wrapText="1"/>
    </xf>
    <xf numFmtId="0" fontId="85" fillId="0" borderId="0" xfId="0" applyFont="1" applyAlignment="1">
      <alignment vertical="center" wrapText="1"/>
    </xf>
    <xf numFmtId="164" fontId="84" fillId="0" borderId="0" xfId="1" applyFont="1" applyFill="1" applyBorder="1" applyAlignment="1" applyProtection="1">
      <alignment wrapText="1"/>
    </xf>
    <xf numFmtId="164" fontId="85" fillId="0" borderId="39" xfId="1" applyFont="1" applyBorder="1" applyAlignment="1" applyProtection="1">
      <alignment vertical="center" wrapText="1"/>
    </xf>
    <xf numFmtId="164" fontId="84" fillId="8" borderId="39" xfId="1" applyFont="1" applyFill="1" applyBorder="1" applyAlignment="1" applyProtection="1">
      <alignment vertical="center" wrapText="1"/>
    </xf>
    <xf numFmtId="0" fontId="85" fillId="0" borderId="39" xfId="0" applyFont="1" applyBorder="1" applyAlignment="1">
      <alignment vertical="center" wrapText="1"/>
    </xf>
    <xf numFmtId="164" fontId="84" fillId="8" borderId="40" xfId="1" applyFont="1" applyFill="1" applyBorder="1" applyAlignment="1" applyProtection="1">
      <alignment wrapText="1"/>
    </xf>
    <xf numFmtId="164" fontId="84" fillId="0" borderId="42" xfId="1" applyFon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1" applyFont="1" applyProtection="1">
      <protection locked="0"/>
    </xf>
    <xf numFmtId="164" fontId="19" fillId="0" borderId="0" xfId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/>
      <protection locked="0"/>
    </xf>
    <xf numFmtId="164" fontId="29" fillId="0" borderId="0" xfId="1" applyFont="1" applyFill="1" applyBorder="1" applyAlignment="1" applyProtection="1">
      <alignment horizontal="center" vertical="center"/>
      <protection locked="0"/>
    </xf>
    <xf numFmtId="164" fontId="99" fillId="0" borderId="10" xfId="1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vertical="top" wrapText="1"/>
    </xf>
    <xf numFmtId="0" fontId="103" fillId="0" borderId="0" xfId="0" applyFont="1" applyAlignment="1">
      <alignment vertical="center" wrapText="1"/>
    </xf>
    <xf numFmtId="0" fontId="102" fillId="0" borderId="0" xfId="0" applyFont="1" applyAlignment="1">
      <alignment vertical="center" wrapText="1"/>
    </xf>
    <xf numFmtId="0" fontId="27" fillId="0" borderId="0" xfId="0" applyFont="1"/>
    <xf numFmtId="0" fontId="101" fillId="0" borderId="0" xfId="0" applyFont="1" applyAlignment="1">
      <alignment vertical="center" wrapText="1"/>
    </xf>
    <xf numFmtId="0" fontId="101" fillId="0" borderId="0" xfId="0" applyFont="1" applyAlignment="1">
      <alignment wrapText="1"/>
    </xf>
    <xf numFmtId="0" fontId="102" fillId="0" borderId="18" xfId="0" applyFont="1" applyBorder="1" applyAlignment="1">
      <alignment vertical="center" wrapText="1"/>
    </xf>
    <xf numFmtId="0" fontId="27" fillId="0" borderId="0" xfId="0" applyFont="1" applyAlignment="1">
      <alignment horizontal="center" vertical="center"/>
    </xf>
    <xf numFmtId="0" fontId="0" fillId="0" borderId="29" xfId="0" applyBorder="1" applyProtection="1">
      <protection locked="0"/>
    </xf>
    <xf numFmtId="0" fontId="108" fillId="13" borderId="29" xfId="0" applyFont="1" applyFill="1" applyBorder="1" applyAlignment="1" applyProtection="1">
      <alignment horizontal="center" vertical="center"/>
      <protection locked="0"/>
    </xf>
    <xf numFmtId="14" fontId="0" fillId="0" borderId="13" xfId="1" applyNumberFormat="1" applyFont="1" applyBorder="1" applyProtection="1">
      <protection locked="0"/>
    </xf>
    <xf numFmtId="0" fontId="0" fillId="0" borderId="13" xfId="0" applyBorder="1" applyProtection="1">
      <protection locked="0"/>
    </xf>
    <xf numFmtId="0" fontId="32" fillId="6" borderId="28" xfId="0" applyFont="1" applyFill="1" applyBorder="1" applyAlignment="1">
      <alignment vertical="center" wrapText="1"/>
    </xf>
    <xf numFmtId="0" fontId="32" fillId="6" borderId="9" xfId="0" applyFont="1" applyFill="1" applyBorder="1" applyAlignment="1">
      <alignment vertical="center" wrapText="1"/>
    </xf>
    <xf numFmtId="0" fontId="32" fillId="6" borderId="9" xfId="0" applyFont="1" applyFill="1" applyBorder="1" applyAlignment="1">
      <alignment horizontal="justify" vertical="center" wrapText="1"/>
    </xf>
    <xf numFmtId="0" fontId="32" fillId="0" borderId="28" xfId="0" quotePrefix="1" applyFont="1" applyBorder="1" applyAlignment="1">
      <alignment vertical="center" wrapText="1"/>
    </xf>
    <xf numFmtId="0" fontId="32" fillId="0" borderId="9" xfId="0" quotePrefix="1" applyFont="1" applyBorder="1" applyAlignment="1">
      <alignment horizontal="justify" vertical="center" wrapText="1"/>
    </xf>
    <xf numFmtId="0" fontId="102" fillId="0" borderId="18" xfId="0" applyFont="1" applyBorder="1" applyAlignment="1">
      <alignment horizontal="center" vertical="center" wrapText="1"/>
    </xf>
    <xf numFmtId="0" fontId="102" fillId="0" borderId="0" xfId="0" applyFont="1" applyAlignment="1">
      <alignment horizontal="center" vertical="center" wrapText="1"/>
    </xf>
    <xf numFmtId="0" fontId="99" fillId="0" borderId="0" xfId="0" applyFont="1" applyAlignment="1" applyProtection="1">
      <alignment horizontal="justify" vertical="center" wrapText="1"/>
      <protection locked="0"/>
    </xf>
    <xf numFmtId="164" fontId="99" fillId="0" borderId="32" xfId="1" applyFont="1" applyFill="1" applyBorder="1" applyAlignment="1" applyProtection="1">
      <alignment horizontal="justify" vertical="center" wrapText="1"/>
      <protection locked="0"/>
    </xf>
    <xf numFmtId="164" fontId="99" fillId="0" borderId="33" xfId="1" applyFont="1" applyFill="1" applyBorder="1" applyAlignment="1" applyProtection="1">
      <alignment horizontal="justify" vertical="center" wrapText="1"/>
      <protection locked="0"/>
    </xf>
    <xf numFmtId="164" fontId="99" fillId="0" borderId="34" xfId="1" applyFont="1" applyFill="1" applyBorder="1" applyAlignment="1" applyProtection="1">
      <alignment horizontal="justify" vertical="center" wrapText="1"/>
      <protection locked="0"/>
    </xf>
    <xf numFmtId="164" fontId="99" fillId="0" borderId="35" xfId="1" applyFont="1" applyFill="1" applyBorder="1" applyAlignment="1" applyProtection="1">
      <alignment horizontal="justify" vertical="center" wrapText="1"/>
      <protection locked="0"/>
    </xf>
    <xf numFmtId="0" fontId="99" fillId="0" borderId="0" xfId="0" applyFont="1" applyAlignment="1">
      <alignment horizontal="justify" vertical="center" wrapText="1"/>
    </xf>
    <xf numFmtId="164" fontId="99" fillId="0" borderId="32" xfId="1" applyFont="1" applyFill="1" applyBorder="1" applyAlignment="1" applyProtection="1">
      <alignment horizontal="justify" vertical="center" wrapText="1"/>
    </xf>
    <xf numFmtId="164" fontId="99" fillId="0" borderId="33" xfId="1" applyFont="1" applyFill="1" applyBorder="1" applyAlignment="1" applyProtection="1">
      <alignment horizontal="justify" vertical="center" wrapText="1"/>
    </xf>
    <xf numFmtId="164" fontId="99" fillId="0" borderId="34" xfId="1" applyFont="1" applyFill="1" applyBorder="1" applyAlignment="1" applyProtection="1">
      <alignment horizontal="justify" vertical="center" wrapText="1"/>
    </xf>
    <xf numFmtId="164" fontId="99" fillId="0" borderId="35" xfId="1" applyFont="1" applyFill="1" applyBorder="1" applyAlignment="1" applyProtection="1">
      <alignment horizontal="justify" vertical="center" wrapText="1"/>
    </xf>
    <xf numFmtId="0" fontId="39" fillId="0" borderId="0" xfId="0" applyFont="1" applyAlignment="1">
      <alignment horizontal="left" vertical="center" wrapText="1"/>
    </xf>
    <xf numFmtId="0" fontId="64" fillId="8" borderId="0" xfId="0" applyFont="1" applyFill="1" applyAlignment="1" applyProtection="1">
      <alignment horizontal="center" vertical="center" wrapText="1"/>
      <protection locked="0"/>
    </xf>
    <xf numFmtId="0" fontId="96" fillId="8" borderId="0" xfId="2" applyFont="1" applyFill="1" applyBorder="1" applyAlignment="1" applyProtection="1">
      <alignment horizontal="left" vertical="center" wrapText="1"/>
    </xf>
    <xf numFmtId="0" fontId="44" fillId="5" borderId="0" xfId="0" applyFont="1" applyFill="1" applyAlignment="1">
      <alignment horizontal="left" vertical="center"/>
    </xf>
    <xf numFmtId="0" fontId="12" fillId="8" borderId="10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11" fillId="8" borderId="10" xfId="0" applyFont="1" applyFill="1" applyBorder="1" applyAlignment="1" applyProtection="1">
      <alignment horizontal="center" vertical="center"/>
      <protection locked="0"/>
    </xf>
    <xf numFmtId="0" fontId="11" fillId="8" borderId="10" xfId="0" applyFont="1" applyFill="1" applyBorder="1" applyAlignment="1" applyProtection="1">
      <alignment horizontal="left" vertical="center"/>
      <protection locked="0"/>
    </xf>
    <xf numFmtId="0" fontId="11" fillId="8" borderId="10" xfId="0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horizontal="left" vertical="center" wrapText="1"/>
    </xf>
    <xf numFmtId="0" fontId="34" fillId="0" borderId="11" xfId="0" applyFont="1" applyBorder="1" applyAlignment="1">
      <alignment horizontal="left" vertical="center" wrapText="1"/>
    </xf>
    <xf numFmtId="0" fontId="70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>
      <alignment horizontal="left" vertical="center" wrapText="1"/>
    </xf>
    <xf numFmtId="0" fontId="39" fillId="0" borderId="0" xfId="0" applyFont="1" applyAlignment="1" applyProtection="1">
      <alignment horizontal="left" vertical="center" wrapText="1"/>
      <protection locked="0"/>
    </xf>
    <xf numFmtId="0" fontId="35" fillId="0" borderId="0" xfId="0" applyFont="1" applyAlignment="1">
      <alignment horizontal="left" vertical="center" wrapText="1" indent="3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/>
    </xf>
    <xf numFmtId="0" fontId="8" fillId="0" borderId="0" xfId="2" applyFont="1" applyBorder="1" applyAlignment="1" applyProtection="1">
      <alignment horizontal="right"/>
    </xf>
    <xf numFmtId="0" fontId="7" fillId="0" borderId="0" xfId="0" applyFont="1" applyAlignment="1">
      <alignment horizontal="right"/>
    </xf>
    <xf numFmtId="0" fontId="19" fillId="0" borderId="0" xfId="0" applyFont="1" applyAlignment="1">
      <alignment horizontal="left" vertical="center" wrapText="1"/>
    </xf>
    <xf numFmtId="0" fontId="9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/>
    </xf>
    <xf numFmtId="0" fontId="95" fillId="0" borderId="0" xfId="0" applyFont="1" applyAlignment="1">
      <alignment horizontal="justify" vertical="center" wrapText="1"/>
    </xf>
    <xf numFmtId="0" fontId="25" fillId="0" borderId="0" xfId="0" applyFont="1" applyAlignment="1">
      <alignment horizontal="left" vertical="center"/>
    </xf>
    <xf numFmtId="0" fontId="18" fillId="3" borderId="0" xfId="0" applyFont="1" applyFill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47" fillId="0" borderId="10" xfId="0" applyFont="1" applyBorder="1" applyAlignment="1">
      <alignment horizontal="left" vertical="center" wrapText="1" indent="1"/>
    </xf>
    <xf numFmtId="0" fontId="46" fillId="0" borderId="10" xfId="0" applyFont="1" applyBorder="1" applyAlignment="1">
      <alignment horizontal="left" vertical="center" wrapText="1" indent="1"/>
    </xf>
    <xf numFmtId="0" fontId="46" fillId="8" borderId="10" xfId="0" applyFont="1" applyFill="1" applyBorder="1" applyAlignment="1">
      <alignment horizontal="left" vertical="center" wrapText="1"/>
    </xf>
    <xf numFmtId="0" fontId="46" fillId="8" borderId="10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center"/>
    </xf>
    <xf numFmtId="0" fontId="34" fillId="0" borderId="11" xfId="0" applyFont="1" applyBorder="1" applyAlignment="1">
      <alignment horizontal="left" vertical="center"/>
    </xf>
    <xf numFmtId="0" fontId="84" fillId="0" borderId="0" xfId="0" applyFont="1" applyAlignment="1">
      <alignment horizontal="center" vertical="center" wrapText="1"/>
    </xf>
    <xf numFmtId="0" fontId="84" fillId="8" borderId="38" xfId="0" applyFont="1" applyFill="1" applyBorder="1" applyAlignment="1">
      <alignment horizontal="center" vertical="center" wrapText="1"/>
    </xf>
    <xf numFmtId="0" fontId="84" fillId="8" borderId="41" xfId="0" applyFont="1" applyFill="1" applyBorder="1" applyAlignment="1">
      <alignment horizontal="center" vertical="center" wrapText="1"/>
    </xf>
    <xf numFmtId="0" fontId="84" fillId="8" borderId="26" xfId="0" applyFont="1" applyFill="1" applyBorder="1" applyAlignment="1">
      <alignment horizontal="center" vertical="center" wrapText="1"/>
    </xf>
    <xf numFmtId="0" fontId="84" fillId="8" borderId="37" xfId="0" applyFont="1" applyFill="1" applyBorder="1" applyAlignment="1">
      <alignment horizontal="center" vertical="center" wrapText="1"/>
    </xf>
    <xf numFmtId="0" fontId="84" fillId="8" borderId="14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0" fontId="11" fillId="8" borderId="10" xfId="0" applyFont="1" applyFill="1" applyBorder="1" applyAlignment="1" applyProtection="1">
      <alignment horizontal="left"/>
      <protection locked="0"/>
    </xf>
    <xf numFmtId="0" fontId="22" fillId="0" borderId="0" xfId="0" applyFont="1" applyAlignment="1">
      <alignment horizontal="left" vertical="top"/>
    </xf>
    <xf numFmtId="0" fontId="11" fillId="8" borderId="26" xfId="0" applyFont="1" applyFill="1" applyBorder="1" applyAlignment="1" applyProtection="1">
      <alignment horizontal="center" vertical="center"/>
      <protection locked="0"/>
    </xf>
    <xf numFmtId="0" fontId="11" fillId="8" borderId="14" xfId="0" applyFont="1" applyFill="1" applyBorder="1" applyAlignment="1" applyProtection="1">
      <alignment horizontal="center" vertical="center"/>
      <protection locked="0"/>
    </xf>
    <xf numFmtId="0" fontId="11" fillId="8" borderId="14" xfId="0" applyFont="1" applyFill="1" applyBorder="1" applyAlignment="1" applyProtection="1">
      <alignment horizontal="center"/>
      <protection locked="0"/>
    </xf>
    <xf numFmtId="0" fontId="80" fillId="0" borderId="0" xfId="0" applyFont="1" applyAlignment="1">
      <alignment horizontal="left" vertical="center"/>
    </xf>
    <xf numFmtId="0" fontId="11" fillId="8" borderId="0" xfId="0" applyFont="1" applyFill="1" applyAlignment="1" applyProtection="1">
      <alignment horizontal="center"/>
      <protection locked="0"/>
    </xf>
    <xf numFmtId="0" fontId="11" fillId="8" borderId="20" xfId="0" applyFont="1" applyFill="1" applyBorder="1" applyAlignment="1" applyProtection="1">
      <alignment horizontal="center"/>
      <protection locked="0"/>
    </xf>
    <xf numFmtId="0" fontId="11" fillId="8" borderId="21" xfId="0" applyFont="1" applyFill="1" applyBorder="1" applyAlignment="1" applyProtection="1">
      <alignment horizontal="center"/>
      <protection locked="0"/>
    </xf>
    <xf numFmtId="0" fontId="97" fillId="8" borderId="26" xfId="0" applyFont="1" applyFill="1" applyBorder="1" applyAlignment="1" applyProtection="1">
      <alignment horizontal="center" vertical="center"/>
      <protection locked="0"/>
    </xf>
    <xf numFmtId="0" fontId="97" fillId="8" borderId="14" xfId="0" applyFont="1" applyFill="1" applyBorder="1" applyAlignment="1" applyProtection="1">
      <alignment horizontal="center" vertical="center"/>
      <protection locked="0"/>
    </xf>
    <xf numFmtId="0" fontId="96" fillId="0" borderId="0" xfId="2" applyFont="1" applyFill="1" applyBorder="1" applyAlignment="1" applyProtection="1">
      <alignment horizontal="left" wrapText="1"/>
    </xf>
    <xf numFmtId="0" fontId="24" fillId="5" borderId="0" xfId="0" applyFont="1" applyFill="1" applyAlignment="1">
      <alignment horizontal="left" vertical="center"/>
    </xf>
    <xf numFmtId="0" fontId="12" fillId="8" borderId="17" xfId="0" applyFont="1" applyFill="1" applyBorder="1" applyAlignment="1" applyProtection="1">
      <alignment horizontal="center" vertical="center"/>
      <protection locked="0"/>
    </xf>
    <xf numFmtId="0" fontId="12" fillId="8" borderId="0" xfId="0" applyFont="1" applyFill="1" applyAlignment="1" applyProtection="1">
      <alignment horizontal="center" vertical="center"/>
      <protection locked="0"/>
    </xf>
    <xf numFmtId="0" fontId="84" fillId="0" borderId="0" xfId="0" applyFont="1" applyAlignment="1">
      <alignment horizontal="center" vertical="center"/>
    </xf>
    <xf numFmtId="0" fontId="64" fillId="8" borderId="0" xfId="0" applyFont="1" applyFill="1" applyAlignment="1" applyProtection="1">
      <alignment horizontal="center" vertical="center"/>
      <protection locked="0"/>
    </xf>
    <xf numFmtId="0" fontId="66" fillId="8" borderId="0" xfId="0" applyFont="1" applyFill="1" applyAlignment="1" applyProtection="1">
      <alignment horizontal="left" vertical="center"/>
      <protection locked="0"/>
    </xf>
    <xf numFmtId="0" fontId="39" fillId="0" borderId="0" xfId="0" applyFont="1" applyAlignment="1">
      <alignment horizontal="left" vertical="center"/>
    </xf>
    <xf numFmtId="0" fontId="38" fillId="8" borderId="23" xfId="0" applyFont="1" applyFill="1" applyBorder="1" applyAlignment="1" applyProtection="1">
      <alignment horizontal="center"/>
      <protection locked="0"/>
    </xf>
    <xf numFmtId="0" fontId="38" fillId="8" borderId="24" xfId="0" applyFont="1" applyFill="1" applyBorder="1" applyAlignment="1" applyProtection="1">
      <alignment horizontal="center"/>
      <protection locked="0"/>
    </xf>
    <xf numFmtId="0" fontId="38" fillId="8" borderId="25" xfId="0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horizontal="left" vertical="center" wrapText="1" indent="3"/>
    </xf>
    <xf numFmtId="0" fontId="0" fillId="0" borderId="0" xfId="0" applyAlignment="1">
      <alignment horizontal="justify" vertical="center" wrapText="1"/>
    </xf>
    <xf numFmtId="0" fontId="29" fillId="0" borderId="0" xfId="0" applyFont="1" applyAlignment="1">
      <alignment horizontal="left" vertical="center" wrapText="1"/>
    </xf>
    <xf numFmtId="0" fontId="32" fillId="0" borderId="11" xfId="0" applyFont="1" applyBorder="1" applyAlignment="1">
      <alignment horizontal="left" vertical="center" wrapText="1"/>
    </xf>
    <xf numFmtId="0" fontId="11" fillId="4" borderId="17" xfId="0" applyFont="1" applyFill="1" applyBorder="1" applyAlignment="1" applyProtection="1">
      <alignment horizontal="center" vertical="center"/>
      <protection locked="0"/>
    </xf>
    <xf numFmtId="0" fontId="11" fillId="4" borderId="36" xfId="0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left"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justify" vertical="center"/>
    </xf>
    <xf numFmtId="0" fontId="80" fillId="0" borderId="0" xfId="0" applyFont="1" applyAlignment="1">
      <alignment horizontal="center" vertical="center"/>
    </xf>
    <xf numFmtId="0" fontId="11" fillId="4" borderId="0" xfId="0" applyFont="1" applyFill="1" applyAlignment="1" applyProtection="1">
      <alignment horizontal="left" vertical="center"/>
      <protection locked="0"/>
    </xf>
    <xf numFmtId="0" fontId="36" fillId="0" borderId="0" xfId="0" applyFont="1" applyAlignment="1">
      <alignment horizontal="left" vertical="center" wrapText="1"/>
    </xf>
    <xf numFmtId="0" fontId="0" fillId="0" borderId="13" xfId="0" applyBorder="1" applyAlignment="1" applyProtection="1">
      <alignment horizontal="center"/>
      <protection locked="0"/>
    </xf>
    <xf numFmtId="0" fontId="34" fillId="0" borderId="12" xfId="0" applyFont="1" applyBorder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11" fillId="4" borderId="10" xfId="0" applyFont="1" applyFill="1" applyBorder="1" applyAlignment="1" applyProtection="1">
      <alignment horizontal="left" vertical="center"/>
      <protection locked="0"/>
    </xf>
    <xf numFmtId="0" fontId="107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76" fillId="8" borderId="26" xfId="0" applyFont="1" applyFill="1" applyBorder="1" applyAlignment="1">
      <alignment horizontal="left" vertical="center" wrapText="1"/>
    </xf>
    <xf numFmtId="0" fontId="76" fillId="8" borderId="14" xfId="0" applyFont="1" applyFill="1" applyBorder="1" applyAlignment="1">
      <alignment horizontal="left" vertical="center" wrapText="1"/>
    </xf>
    <xf numFmtId="0" fontId="71" fillId="12" borderId="26" xfId="0" applyFont="1" applyFill="1" applyBorder="1" applyAlignment="1">
      <alignment horizontal="center" vertical="center"/>
    </xf>
    <xf numFmtId="0" fontId="71" fillId="12" borderId="14" xfId="0" applyFont="1" applyFill="1" applyBorder="1" applyAlignment="1">
      <alignment horizontal="center" vertical="center"/>
    </xf>
    <xf numFmtId="0" fontId="71" fillId="12" borderId="15" xfId="0" applyFont="1" applyFill="1" applyBorder="1" applyAlignment="1">
      <alignment horizontal="center" vertical="center"/>
    </xf>
    <xf numFmtId="0" fontId="71" fillId="12" borderId="27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93" fillId="14" borderId="30" xfId="0" applyFont="1" applyFill="1" applyBorder="1" applyAlignment="1">
      <alignment vertical="center" wrapText="1"/>
    </xf>
    <xf numFmtId="0" fontId="93" fillId="14" borderId="31" xfId="0" applyFont="1" applyFill="1" applyBorder="1" applyAlignment="1">
      <alignment vertical="center" wrapText="1"/>
    </xf>
    <xf numFmtId="0" fontId="93" fillId="14" borderId="28" xfId="0" applyFont="1" applyFill="1" applyBorder="1" applyAlignment="1">
      <alignment vertical="center" wrapText="1"/>
    </xf>
    <xf numFmtId="0" fontId="94" fillId="14" borderId="30" xfId="0" applyFont="1" applyFill="1" applyBorder="1" applyAlignment="1">
      <alignment horizontal="center" vertical="center" wrapText="1"/>
    </xf>
    <xf numFmtId="0" fontId="94" fillId="14" borderId="31" xfId="0" applyFont="1" applyFill="1" applyBorder="1" applyAlignment="1">
      <alignment horizontal="center" vertical="center" wrapText="1"/>
    </xf>
    <xf numFmtId="0" fontId="94" fillId="14" borderId="28" xfId="0" applyFont="1" applyFill="1" applyBorder="1" applyAlignment="1">
      <alignment horizontal="center" vertical="center" wrapText="1"/>
    </xf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1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left" vertical="center" textRotation="0" wrapText="0" relativeIndent="-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left" vertical="center" textRotation="0" wrapText="0" relativeIndent="-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3DB8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theme="5" tint="-0.499984740745262"/>
      </font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3DB8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3DB8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5F9FD"/>
      </font>
      <fill>
        <patternFill>
          <bgColor rgb="FFF2F7FC"/>
        </patternFill>
      </fill>
      <border>
        <left style="thin">
          <color rgb="FFF5F9FD"/>
        </left>
        <right style="thin">
          <color rgb="FFF5F9FD"/>
        </right>
        <top style="thin">
          <color rgb="FFF5F9FD"/>
        </top>
        <bottom style="thin">
          <color rgb="FFF5F9FD"/>
        </bottom>
        <vertical/>
        <horizontal/>
      </border>
    </dxf>
    <dxf>
      <font>
        <color rgb="FFF5F9FD"/>
      </font>
      <fill>
        <patternFill>
          <bgColor rgb="FFF2F7FC"/>
        </patternFill>
      </fill>
      <border>
        <left style="thin">
          <color rgb="FFF5F9FD"/>
        </left>
        <right style="thin">
          <color rgb="FFF5F9FD"/>
        </right>
        <top style="thin">
          <color rgb="FFF5F9FD"/>
        </top>
        <bottom style="thin">
          <color rgb="FFF5F9FD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 patternType="solid"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  <border>
        <vertical/>
        <horizontal/>
      </border>
    </dxf>
    <dxf>
      <font>
        <color theme="0"/>
      </font>
    </dxf>
    <dxf>
      <font>
        <color rgb="FFFF0000"/>
      </font>
      <fill>
        <patternFill>
          <bgColor rgb="FFF2F7FC"/>
        </patternFill>
      </fill>
      <border>
        <left style="thin">
          <color rgb="FFF5F9FD"/>
        </left>
        <right style="thin">
          <color rgb="FFF5F9FD"/>
        </right>
        <top style="thin">
          <color rgb="FFF5F9FD"/>
        </top>
        <bottom style="thin">
          <color rgb="FFF5F9FD"/>
        </bottom>
        <vertical/>
        <horizontal/>
      </border>
    </dxf>
    <dxf>
      <font>
        <color rgb="FFFF0000"/>
      </font>
      <fill>
        <patternFill>
          <bgColor rgb="FFF2F7FC"/>
        </patternFill>
      </fill>
      <border>
        <left style="thin">
          <color rgb="FFF5F9FD"/>
        </left>
        <right style="thin">
          <color rgb="FFF5F9FD"/>
        </right>
        <top style="thin">
          <color rgb="FFF5F9FD"/>
        </top>
        <bottom style="thin">
          <color rgb="FFF5F9FD"/>
        </bottom>
        <vertical/>
        <horizontal/>
      </border>
    </dxf>
    <dxf>
      <font>
        <color rgb="FFFF0000"/>
      </font>
      <fill>
        <patternFill>
          <bgColor rgb="FFF2F7FC"/>
        </patternFill>
      </fill>
      <border>
        <left style="thin">
          <color rgb="FFF5F9FD"/>
        </left>
        <right style="thin">
          <color rgb="FFF5F9FD"/>
        </right>
        <top style="thin">
          <color rgb="FFF5F9FD"/>
        </top>
        <bottom style="thin">
          <color rgb="FFF5F9FD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7F1F9"/>
      <color rgb="FFF5F9FD"/>
      <color rgb="FFF2F7FC"/>
      <color rgb="FF003DB8"/>
      <color rgb="FFFDEA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4B1C22-AF11-4C98-A8C8-950A6295C9FF}" name="Types" displayName="Types" ref="B5:C11" totalsRowShown="0">
  <autoFilter ref="B5:C11" xr:uid="{A34B1C22-AF11-4C98-A8C8-950A6295C9FF}"/>
  <tableColumns count="2">
    <tableColumn id="1" xr3:uid="{73F2EDE5-2A57-466A-81D6-70CA10ECFC6C}" name="Company / Organisation Type"/>
    <tableColumn id="2" xr3:uid="{08FB1CAF-BF67-4F9D-992B-B67D73496B7B}" name="Sign 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73B6BDF-36BB-4D27-9690-C136C1B14FF6}" name="Table2" displayName="Table2" ref="B16:C17" totalsRowShown="0">
  <autoFilter ref="B16:C17" xr:uid="{273B6BDF-36BB-4D27-9690-C136C1B14FF6}"/>
  <tableColumns count="2">
    <tableColumn id="1" xr3:uid="{0458A72F-D8EB-442E-B434-C2DBC8D876CA}" name="Service to be rendered "/>
    <tableColumn id="2" xr3:uid="{D325F3B5-53B5-499C-A4BD-65E11863091B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41B6F0-E718-4669-9841-BE251673AD00}" name="Activites" displayName="Activites" ref="B24:B27" totalsRowShown="0">
  <autoFilter ref="B24:B27" xr:uid="{3341B6F0-E718-4669-9841-BE251673AD00}"/>
  <tableColumns count="1">
    <tableColumn id="1" xr3:uid="{87782799-815F-46BE-BF92-42432B4C91BF}" name="Activities at Sit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4D16ECC-A954-4CEA-8B08-D2CBD525E74D}" name="NumberOfSites" displayName="NumberOfSites" ref="B31:B42" totalsRowShown="0" headerRowDxfId="6" dataDxfId="5">
  <autoFilter ref="B31:B42" xr:uid="{44D16ECC-A954-4CEA-8B08-D2CBD525E74D}"/>
  <tableColumns count="1">
    <tableColumn id="1" xr3:uid="{68F9B861-BCFE-4BE0-A600-1E0B107564E0}" name="Name of Sites " dataDxfId="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887C779-BB91-48AE-9995-51828E642444}" name="Table5" displayName="Table5" ref="B46:B52" totalsRowShown="0" dataDxfId="3">
  <autoFilter ref="B46:B52" xr:uid="{D887C779-BB91-48AE-9995-51828E642444}"/>
  <tableColumns count="1">
    <tableColumn id="1" xr3:uid="{D8132F1E-2D6D-4C07-AA0F-07E1071225FA}" name="Source of Ibratsa " dataDxf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727AF77-1BAF-49C6-8089-F269A836171D}" name="TypesOfAudit" displayName="TypesOfAudit" ref="B56:B60" totalsRowShown="0" dataDxfId="1">
  <autoFilter ref="B56:B60" xr:uid="{3727AF77-1BAF-49C6-8089-F269A836171D}"/>
  <tableColumns count="1">
    <tableColumn id="1" xr3:uid="{3C9E965E-9862-4EA2-B791-D59D208A5E53}" name="Types of Audit " dataDxfId="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6432B0D-63F1-4740-94D7-DDC930AFE041}" name="ManufacturingActivities" displayName="ManufacturingActivities" ref="B64:B71" totalsRowShown="0">
  <autoFilter ref="B64:B71" xr:uid="{96432B0D-63F1-4740-94D7-DDC930AFE041}"/>
  <tableColumns count="1">
    <tableColumn id="1" xr3:uid="{4EFCF1E3-05C8-420A-983B-379A69F47779}" name="Manufacturing Activities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04642-7966-4672-9769-5054703DA370}">
  <sheetPr>
    <tabColor rgb="FF00B050"/>
    <pageSetUpPr fitToPage="1"/>
  </sheetPr>
  <dimension ref="A1:U423"/>
  <sheetViews>
    <sheetView showGridLines="0" tabSelected="1" view="pageLayout" zoomScale="70" zoomScaleNormal="70" zoomScaleSheetLayoutView="90" zoomScalePageLayoutView="70" workbookViewId="0">
      <selection activeCell="N420" sqref="N420"/>
    </sheetView>
  </sheetViews>
  <sheetFormatPr defaultColWidth="8.85546875" defaultRowHeight="14.45" customHeight="1" outlineLevelRow="1"/>
  <cols>
    <col min="1" max="1" width="3.85546875" style="304" customWidth="1"/>
    <col min="2" max="2" width="3.42578125" style="199" customWidth="1"/>
    <col min="3" max="3" width="3.42578125" style="12" customWidth="1"/>
    <col min="4" max="4" width="30" customWidth="1"/>
    <col min="5" max="5" width="23.7109375" customWidth="1"/>
    <col min="6" max="6" width="21.28515625" customWidth="1"/>
    <col min="7" max="7" width="19.42578125" customWidth="1"/>
    <col min="8" max="8" width="22.140625" style="1" customWidth="1"/>
    <col min="9" max="9" width="0.7109375" customWidth="1"/>
    <col min="10" max="10" width="20.7109375" style="50" customWidth="1"/>
    <col min="11" max="11" width="0.5703125" style="50" customWidth="1"/>
    <col min="12" max="12" width="20.5703125" style="50" customWidth="1"/>
    <col min="13" max="13" width="1" style="50" customWidth="1"/>
    <col min="14" max="14" width="12.140625" style="199" customWidth="1"/>
    <col min="15" max="15" width="14.140625" style="199" customWidth="1"/>
    <col min="16" max="16" width="11.42578125" style="199" customWidth="1"/>
    <col min="17" max="17" width="1.42578125" customWidth="1"/>
    <col min="18" max="18" width="6" style="199" customWidth="1"/>
    <col min="19" max="19" width="6.140625" style="106" customWidth="1"/>
    <col min="20" max="20" width="8.85546875" customWidth="1"/>
    <col min="21" max="22" width="0" hidden="1" customWidth="1"/>
  </cols>
  <sheetData>
    <row r="1" spans="2:19">
      <c r="J1" s="13"/>
      <c r="K1" s="13"/>
      <c r="L1" s="13"/>
      <c r="M1" s="13"/>
    </row>
    <row r="2" spans="2:19" ht="18">
      <c r="I2" s="375"/>
      <c r="J2" s="375"/>
      <c r="K2" s="14"/>
      <c r="L2" s="14"/>
      <c r="M2" s="14"/>
    </row>
    <row r="3" spans="2:19" ht="28.9">
      <c r="B3" s="379" t="s">
        <v>0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218"/>
    </row>
    <row r="4" spans="2:19" ht="6.6" customHeight="1">
      <c r="H4" s="376"/>
      <c r="I4" s="377"/>
      <c r="J4" s="377"/>
      <c r="K4" s="15"/>
      <c r="L4" s="15"/>
      <c r="M4" s="15"/>
    </row>
    <row r="5" spans="2:19" ht="22.9" customHeight="1">
      <c r="B5" s="380" t="s">
        <v>1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219"/>
    </row>
    <row r="6" spans="2:19" ht="6.6" customHeight="1">
      <c r="J6" s="16"/>
      <c r="K6" s="16"/>
      <c r="L6" s="16"/>
      <c r="M6" s="16"/>
    </row>
    <row r="7" spans="2:19" ht="18" customHeight="1">
      <c r="C7" s="384" t="s">
        <v>2</v>
      </c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220"/>
    </row>
    <row r="8" spans="2:19" ht="18" customHeight="1">
      <c r="C8" s="382" t="s">
        <v>3</v>
      </c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2"/>
      <c r="R8" s="220"/>
    </row>
    <row r="9" spans="2:19" ht="7.15" customHeight="1"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241"/>
      <c r="O9" s="241"/>
      <c r="P9" s="241"/>
    </row>
    <row r="10" spans="2:19" ht="18" customHeight="1">
      <c r="B10" s="383" t="s">
        <v>4</v>
      </c>
      <c r="C10" s="383"/>
      <c r="D10" s="383"/>
      <c r="E10" s="383"/>
      <c r="F10" s="383"/>
      <c r="G10" s="383"/>
      <c r="H10" s="383"/>
      <c r="I10" s="383"/>
      <c r="J10" s="383"/>
      <c r="K10" s="383"/>
      <c r="L10" s="383"/>
      <c r="M10" s="383"/>
      <c r="N10" s="383"/>
      <c r="O10" s="383"/>
      <c r="P10" s="383"/>
    </row>
    <row r="11" spans="2:19" ht="7.9" customHeight="1">
      <c r="C11" s="17"/>
      <c r="D11" s="18"/>
      <c r="E11" s="18"/>
      <c r="F11" s="18"/>
      <c r="G11" s="18"/>
      <c r="H11" s="18"/>
      <c r="J11" s="18"/>
      <c r="K11" s="18"/>
      <c r="L11" s="18"/>
      <c r="M11" s="18"/>
      <c r="N11" s="241"/>
      <c r="O11" s="241"/>
      <c r="P11" s="241"/>
    </row>
    <row r="12" spans="2:19" ht="18" customHeight="1">
      <c r="C12" s="19">
        <v>1</v>
      </c>
      <c r="D12" s="20" t="s">
        <v>5</v>
      </c>
      <c r="E12" s="378" t="s">
        <v>6</v>
      </c>
      <c r="F12" s="378"/>
      <c r="G12" s="21" t="s">
        <v>7</v>
      </c>
      <c r="H12" s="22" t="s">
        <v>8</v>
      </c>
      <c r="I12" s="23"/>
      <c r="J12" s="24">
        <f t="shared" ref="J12:J18" si="0">S12</f>
        <v>0</v>
      </c>
      <c r="K12" s="25"/>
      <c r="L12" s="25"/>
      <c r="M12" s="25"/>
      <c r="N12" s="242" t="str">
        <f t="shared" ref="N12:N18" si="1">IF(S12=0,"Not Started",IF(S12=1,"Complete","Incomplete"))</f>
        <v>Not Started</v>
      </c>
      <c r="O12" s="381" t="str">
        <f>IF(AND(N13="Not Started",N12="Not Started",N14="Not Started",N15="Not Started",N16="Not Started",N17="Not Started",N18="Not Started"),"Application Form has NOT been started",IF(AND(N13="Complete",N12="Complete",N14="Complete",N15="Complete",N16="Complete",N17="Complete",N18="Complete"),"Application Form is complete and ready for submission","Application Form is incomplete and not Yet ready for submission. Please Complete incomplete sections"))</f>
        <v>Application Form is incomplete and not Yet ready for submission. Please Complete incomplete sections</v>
      </c>
      <c r="P12" s="381"/>
      <c r="S12" s="107">
        <f>IFERROR((SUM($A$24:$A$74)/30),0)</f>
        <v>0</v>
      </c>
    </row>
    <row r="13" spans="2:19" ht="18" customHeight="1">
      <c r="C13" s="19">
        <v>2</v>
      </c>
      <c r="D13" s="20" t="s">
        <v>9</v>
      </c>
      <c r="E13" s="378" t="s">
        <v>10</v>
      </c>
      <c r="F13" s="378"/>
      <c r="G13" s="21" t="s">
        <v>7</v>
      </c>
      <c r="H13" s="22" t="s">
        <v>11</v>
      </c>
      <c r="I13" s="23"/>
      <c r="J13" s="24">
        <f t="shared" si="0"/>
        <v>0</v>
      </c>
      <c r="K13" s="25"/>
      <c r="L13" s="25"/>
      <c r="M13" s="25"/>
      <c r="N13" s="242" t="str">
        <f t="shared" si="1"/>
        <v>Not Started</v>
      </c>
      <c r="O13" s="381"/>
      <c r="P13" s="381"/>
      <c r="S13" s="108">
        <f>IFERROR((SUM(A85:A140)/37),0)</f>
        <v>0</v>
      </c>
    </row>
    <row r="14" spans="2:19" ht="18" customHeight="1">
      <c r="C14" s="19">
        <v>3</v>
      </c>
      <c r="D14" s="20" t="s">
        <v>12</v>
      </c>
      <c r="E14" s="378" t="s">
        <v>13</v>
      </c>
      <c r="F14" s="378"/>
      <c r="G14" s="21" t="s">
        <v>7</v>
      </c>
      <c r="H14" s="22" t="s">
        <v>14</v>
      </c>
      <c r="I14" s="23"/>
      <c r="J14" s="24">
        <f t="shared" si="0"/>
        <v>0.2</v>
      </c>
      <c r="K14" s="25"/>
      <c r="L14" s="25"/>
      <c r="M14" s="25"/>
      <c r="N14" s="242" t="str">
        <f t="shared" si="1"/>
        <v>Incomplete</v>
      </c>
      <c r="O14" s="381"/>
      <c r="P14" s="381"/>
      <c r="S14" s="108">
        <f>IFERROR((SUM(A149:A174)/5),0)</f>
        <v>0.2</v>
      </c>
    </row>
    <row r="15" spans="2:19" ht="33" customHeight="1">
      <c r="C15" s="19">
        <v>4</v>
      </c>
      <c r="D15" s="20" t="s">
        <v>15</v>
      </c>
      <c r="E15" s="378" t="s">
        <v>16</v>
      </c>
      <c r="F15" s="378"/>
      <c r="G15" s="21" t="s">
        <v>7</v>
      </c>
      <c r="H15" s="22" t="s">
        <v>17</v>
      </c>
      <c r="I15" s="23"/>
      <c r="J15" s="24">
        <f t="shared" si="0"/>
        <v>0</v>
      </c>
      <c r="K15" s="25"/>
      <c r="L15" s="25"/>
      <c r="M15" s="25"/>
      <c r="N15" s="242" t="str">
        <f t="shared" si="1"/>
        <v>Not Started</v>
      </c>
      <c r="O15" s="381"/>
      <c r="P15" s="381"/>
      <c r="S15" s="107">
        <f>IFERROR((SUM(A179:A244)/23),0)</f>
        <v>0</v>
      </c>
    </row>
    <row r="16" spans="2:19" ht="18" customHeight="1">
      <c r="C16" s="19">
        <v>5</v>
      </c>
      <c r="D16" s="20" t="s">
        <v>18</v>
      </c>
      <c r="E16" s="378" t="s">
        <v>19</v>
      </c>
      <c r="F16" s="378"/>
      <c r="G16" s="21" t="s">
        <v>7</v>
      </c>
      <c r="H16" s="22" t="s">
        <v>20</v>
      </c>
      <c r="I16" s="23"/>
      <c r="J16" s="24">
        <f t="shared" si="0"/>
        <v>3.6585365853658534E-2</v>
      </c>
      <c r="K16" s="25"/>
      <c r="L16" s="25"/>
      <c r="M16" s="25"/>
      <c r="N16" s="242" t="str">
        <f t="shared" si="1"/>
        <v>Incomplete</v>
      </c>
      <c r="O16" s="381"/>
      <c r="P16" s="381"/>
      <c r="S16" s="108">
        <f>IFERROR((SUM(A262:A388)/82),0)</f>
        <v>3.6585365853658534E-2</v>
      </c>
    </row>
    <row r="17" spans="1:19" s="27" customFormat="1" ht="34.15" customHeight="1">
      <c r="A17" s="304"/>
      <c r="B17" s="200"/>
      <c r="C17" s="19">
        <v>6</v>
      </c>
      <c r="D17" s="20" t="s">
        <v>21</v>
      </c>
      <c r="E17" s="378" t="s">
        <v>22</v>
      </c>
      <c r="F17" s="378"/>
      <c r="G17" s="21" t="s">
        <v>7</v>
      </c>
      <c r="H17" s="22" t="s">
        <v>23</v>
      </c>
      <c r="I17" s="28"/>
      <c r="J17" s="24">
        <f t="shared" si="0"/>
        <v>0</v>
      </c>
      <c r="K17" s="25"/>
      <c r="L17" s="25"/>
      <c r="M17" s="25"/>
      <c r="N17" s="242" t="str">
        <f t="shared" si="1"/>
        <v>Not Started</v>
      </c>
      <c r="O17" s="381"/>
      <c r="P17" s="381"/>
      <c r="R17" s="200"/>
      <c r="S17" s="109">
        <f>IFERROR((SUM(A394:A405)/5),0)</f>
        <v>0</v>
      </c>
    </row>
    <row r="18" spans="1:19" ht="21.6" customHeight="1">
      <c r="C18" s="19">
        <v>7</v>
      </c>
      <c r="D18" s="20" t="s">
        <v>24</v>
      </c>
      <c r="E18" s="378" t="s">
        <v>25</v>
      </c>
      <c r="F18" s="378"/>
      <c r="G18" s="21" t="s">
        <v>7</v>
      </c>
      <c r="H18" s="22" t="s">
        <v>26</v>
      </c>
      <c r="I18" s="23"/>
      <c r="J18" s="24">
        <f t="shared" si="0"/>
        <v>0</v>
      </c>
      <c r="K18" s="25"/>
      <c r="L18" s="25"/>
      <c r="M18" s="25"/>
      <c r="N18" s="242" t="str">
        <f t="shared" si="1"/>
        <v>Not Started</v>
      </c>
      <c r="O18" s="381"/>
      <c r="P18" s="381"/>
      <c r="S18" s="108">
        <f>IFERROR((SUM(A409:A417)/6),0)</f>
        <v>0</v>
      </c>
    </row>
    <row r="19" spans="1:19" ht="6.6" customHeight="1">
      <c r="C19" s="17"/>
      <c r="D19" s="18"/>
      <c r="E19" s="18"/>
      <c r="F19" s="18"/>
      <c r="G19" s="18"/>
      <c r="H19" s="18"/>
      <c r="J19" s="18"/>
      <c r="K19" s="18"/>
      <c r="L19" s="18"/>
      <c r="M19" s="18"/>
      <c r="N19" s="241"/>
      <c r="O19" s="241"/>
      <c r="P19" s="241"/>
    </row>
    <row r="20" spans="1:19" ht="21">
      <c r="B20" s="383" t="s">
        <v>27</v>
      </c>
      <c r="C20" s="383"/>
      <c r="D20" s="383"/>
      <c r="E20" s="383"/>
      <c r="F20" s="383"/>
      <c r="G20" s="383"/>
      <c r="H20" s="383"/>
      <c r="I20" s="383"/>
      <c r="J20" s="383"/>
      <c r="K20" s="383"/>
      <c r="L20" s="383"/>
      <c r="M20" s="383"/>
      <c r="N20" s="383"/>
      <c r="O20" s="383"/>
      <c r="P20" s="383"/>
      <c r="Q20" s="29"/>
      <c r="R20" s="221"/>
      <c r="S20" s="29"/>
    </row>
    <row r="21" spans="1:19" ht="3" customHeight="1">
      <c r="J21" s="13"/>
      <c r="K21" s="13"/>
      <c r="L21" s="13"/>
      <c r="M21" s="13"/>
    </row>
    <row r="22" spans="1:19" ht="14.45" customHeight="1">
      <c r="C22" s="360" t="s">
        <v>28</v>
      </c>
      <c r="D22" s="360"/>
      <c r="E22" s="360"/>
      <c r="F22" s="360"/>
      <c r="G22" s="360"/>
      <c r="H22" s="360"/>
      <c r="I22" s="360"/>
      <c r="J22" s="360"/>
      <c r="K22" s="360"/>
      <c r="L22" s="360"/>
      <c r="M22" s="360"/>
      <c r="N22" s="360"/>
      <c r="O22" s="222"/>
      <c r="P22" s="222"/>
      <c r="Q22" s="30"/>
      <c r="R22" s="222"/>
      <c r="S22" s="110"/>
    </row>
    <row r="23" spans="1:19" ht="3.6" customHeight="1">
      <c r="H23"/>
      <c r="J23"/>
      <c r="K23"/>
      <c r="L23"/>
      <c r="M23"/>
    </row>
    <row r="24" spans="1:19" ht="30.6" customHeight="1">
      <c r="A24" s="304">
        <f>IF(E24="",0,1)</f>
        <v>0</v>
      </c>
      <c r="D24" s="31" t="s">
        <v>29</v>
      </c>
      <c r="E24" s="403"/>
      <c r="F24" s="404"/>
      <c r="J24" s="13"/>
      <c r="K24" s="13"/>
      <c r="L24" s="13"/>
      <c r="M24" s="13"/>
    </row>
    <row r="25" spans="1:19" ht="3" customHeight="1">
      <c r="E25" s="27"/>
      <c r="F25" s="27"/>
      <c r="H25"/>
      <c r="J25" s="13"/>
      <c r="K25" s="13"/>
      <c r="L25" s="13"/>
      <c r="M25" s="13"/>
    </row>
    <row r="26" spans="1:19" ht="30.6" customHeight="1">
      <c r="A26" s="304">
        <f>IF(E26="",0,1)</f>
        <v>0</v>
      </c>
      <c r="D26" s="31" t="s">
        <v>30</v>
      </c>
      <c r="E26" s="363"/>
      <c r="F26" s="363"/>
      <c r="J26" s="13"/>
      <c r="K26" s="13"/>
      <c r="L26" s="13"/>
      <c r="M26" s="13"/>
    </row>
    <row r="27" spans="1:19" ht="3" customHeight="1">
      <c r="E27" s="27"/>
      <c r="F27" s="27"/>
      <c r="H27"/>
      <c r="J27" s="13"/>
      <c r="K27" s="13"/>
      <c r="L27" s="13"/>
      <c r="M27" s="13"/>
    </row>
    <row r="28" spans="1:19" ht="28.15" customHeight="1">
      <c r="A28" s="304">
        <f>IF(E28="",0,1)</f>
        <v>0</v>
      </c>
      <c r="D28" s="32" t="s">
        <v>31</v>
      </c>
      <c r="E28" s="158"/>
      <c r="F28" s="33" t="str">
        <f ca="1">IF(E28="","",OFFSET('DATA '!$E$2,1,(MATCH($E$28,_xlfn.ANCHORARRAY('DATA '!E2),0))-1,1,1))</f>
        <v/>
      </c>
      <c r="J28" s="13"/>
      <c r="K28" s="13"/>
      <c r="L28" s="13"/>
      <c r="M28" s="13"/>
    </row>
    <row r="29" spans="1:19" ht="3" customHeight="1">
      <c r="E29" s="27"/>
      <c r="F29" s="27"/>
      <c r="H29"/>
      <c r="J29" s="13"/>
      <c r="K29" s="13"/>
      <c r="L29" s="13"/>
      <c r="M29" s="13"/>
    </row>
    <row r="30" spans="1:19" ht="19.149999999999999" customHeight="1">
      <c r="A30" s="304">
        <f>IF(E30="",0,1)</f>
        <v>0</v>
      </c>
      <c r="D30" s="31" t="s">
        <v>32</v>
      </c>
      <c r="E30" s="363"/>
      <c r="F30" s="363"/>
      <c r="J30" s="34"/>
      <c r="K30" s="13"/>
      <c r="L30" s="13"/>
      <c r="M30" s="13"/>
    </row>
    <row r="31" spans="1:19" ht="3" customHeight="1">
      <c r="E31" s="27"/>
      <c r="F31" s="27"/>
      <c r="H31"/>
      <c r="J31" s="13"/>
      <c r="K31" s="13"/>
      <c r="L31" s="13"/>
      <c r="M31" s="13"/>
    </row>
    <row r="32" spans="1:19" ht="27" customHeight="1">
      <c r="A32" s="304">
        <f>IF(E32="",0,1)</f>
        <v>0</v>
      </c>
      <c r="D32" s="32" t="s">
        <v>33</v>
      </c>
      <c r="E32" s="158"/>
      <c r="F32" s="27"/>
      <c r="J32" s="13"/>
      <c r="K32" s="13"/>
      <c r="L32" s="13"/>
      <c r="M32" s="13"/>
    </row>
    <row r="33" spans="1:19" ht="3" customHeight="1">
      <c r="E33" s="27"/>
      <c r="F33" s="27"/>
      <c r="H33"/>
      <c r="J33" s="13"/>
      <c r="K33" s="13"/>
      <c r="L33" s="13"/>
      <c r="M33" s="13"/>
    </row>
    <row r="34" spans="1:19" ht="19.149999999999999" customHeight="1">
      <c r="A34" s="304">
        <f>IF(E34="",0,1)</f>
        <v>0</v>
      </c>
      <c r="D34" s="31" t="s">
        <v>34</v>
      </c>
      <c r="E34" s="363"/>
      <c r="F34" s="363"/>
      <c r="J34" s="13"/>
      <c r="K34" s="13"/>
      <c r="L34" s="13"/>
      <c r="M34" s="13"/>
    </row>
    <row r="35" spans="1:19" ht="10.9" customHeight="1">
      <c r="E35" s="35"/>
      <c r="F35" s="36"/>
      <c r="G35" s="37"/>
      <c r="H35" s="38"/>
      <c r="J35" s="13"/>
      <c r="K35" s="13"/>
      <c r="L35" s="13"/>
      <c r="M35" s="13"/>
    </row>
    <row r="36" spans="1:19" ht="19.149999999999999" customHeight="1">
      <c r="C36" s="360" t="s">
        <v>35</v>
      </c>
      <c r="D36" s="360"/>
      <c r="E36" s="360"/>
      <c r="F36" s="360"/>
      <c r="G36" s="360"/>
      <c r="H36" s="360"/>
      <c r="I36" s="360"/>
      <c r="J36" s="360"/>
      <c r="K36" s="360"/>
      <c r="L36" s="360"/>
      <c r="M36" s="360"/>
      <c r="N36" s="360"/>
      <c r="O36" s="222"/>
      <c r="P36" s="222"/>
      <c r="Q36" s="30"/>
      <c r="R36" s="222"/>
      <c r="S36" s="110"/>
    </row>
    <row r="37" spans="1:19" ht="4.9000000000000004" customHeight="1">
      <c r="H37"/>
      <c r="J37"/>
      <c r="K37"/>
      <c r="L37"/>
      <c r="M37"/>
    </row>
    <row r="38" spans="1:19" ht="19.149999999999999" customHeight="1">
      <c r="A38" s="304">
        <f>IF(E38="",0,1)</f>
        <v>0</v>
      </c>
      <c r="D38" s="39" t="s">
        <v>36</v>
      </c>
      <c r="E38" s="99"/>
      <c r="F38" s="36"/>
      <c r="G38" s="31" t="s">
        <v>37</v>
      </c>
      <c r="H38" s="407"/>
      <c r="I38" s="407"/>
      <c r="J38" s="407"/>
      <c r="K38" s="40"/>
      <c r="L38" s="40"/>
      <c r="M38" s="40"/>
      <c r="N38" s="406" t="str">
        <f>IF(E38="Yes", IF(H38="","Incomplete Alert - Complete Licence No.",""),"")</f>
        <v/>
      </c>
      <c r="O38" s="406"/>
      <c r="P38" s="406"/>
    </row>
    <row r="39" spans="1:19" ht="19.149999999999999" customHeight="1">
      <c r="A39" s="304">
        <f>IF(E39="",0,1)</f>
        <v>0</v>
      </c>
      <c r="D39" s="39" t="s">
        <v>38</v>
      </c>
      <c r="E39" s="99"/>
      <c r="F39" s="36"/>
      <c r="G39" s="31" t="s">
        <v>37</v>
      </c>
      <c r="H39" s="407"/>
      <c r="I39" s="407"/>
      <c r="J39" s="407"/>
      <c r="K39" s="40"/>
      <c r="L39" s="40"/>
      <c r="M39" s="40"/>
      <c r="N39" s="406" t="str">
        <f>IF(E39="Yes", IF(H39="","Incomplete Alert - Complete Licence No.",""),"")</f>
        <v/>
      </c>
      <c r="O39" s="406"/>
      <c r="P39" s="406"/>
    </row>
    <row r="40" spans="1:19" ht="19.149999999999999" customHeight="1">
      <c r="A40" s="304">
        <f>IF(E40="",0,1)</f>
        <v>0</v>
      </c>
      <c r="D40" s="39" t="s">
        <v>39</v>
      </c>
      <c r="E40" s="99"/>
      <c r="F40" s="36"/>
      <c r="G40" s="31" t="s">
        <v>37</v>
      </c>
      <c r="H40" s="407"/>
      <c r="I40" s="407"/>
      <c r="J40" s="407"/>
      <c r="K40" s="40"/>
      <c r="L40" s="40"/>
      <c r="M40" s="40"/>
      <c r="N40" s="406" t="str">
        <f>IF(E40="Yes", IF(H40="","Incomplete Alert - Complete Licence No.",""),"")</f>
        <v/>
      </c>
      <c r="O40" s="406"/>
      <c r="P40" s="406"/>
    </row>
    <row r="41" spans="1:19" ht="10.9" customHeight="1">
      <c r="E41" s="35"/>
      <c r="F41" s="36"/>
      <c r="G41" s="37"/>
      <c r="H41" s="38"/>
      <c r="I41" s="41"/>
      <c r="J41"/>
      <c r="K41"/>
      <c r="L41"/>
      <c r="M41"/>
    </row>
    <row r="42" spans="1:19" ht="19.149999999999999" customHeight="1">
      <c r="C42" s="360" t="s">
        <v>40</v>
      </c>
      <c r="D42" s="360"/>
      <c r="E42" s="360"/>
      <c r="F42" s="360"/>
      <c r="G42" s="360"/>
      <c r="H42" s="360"/>
      <c r="I42" s="360"/>
      <c r="J42" s="360"/>
      <c r="K42" s="360"/>
      <c r="L42" s="360"/>
      <c r="M42" s="360"/>
      <c r="N42" s="360"/>
      <c r="O42" s="222"/>
      <c r="P42" s="222"/>
    </row>
    <row r="43" spans="1:19" ht="3.6" customHeight="1">
      <c r="B43" s="20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201"/>
      <c r="O43" s="222"/>
      <c r="P43" s="222"/>
    </row>
    <row r="44" spans="1:19" ht="19.149999999999999" customHeight="1">
      <c r="A44" s="304">
        <f>IF(F44="",0,1)</f>
        <v>0</v>
      </c>
      <c r="C44" s="43"/>
      <c r="D44" s="362" t="s">
        <v>41</v>
      </c>
      <c r="E44" s="31" t="s">
        <v>42</v>
      </c>
      <c r="F44" s="156"/>
      <c r="G44" s="405"/>
      <c r="H44" s="365"/>
      <c r="I44" s="35"/>
      <c r="J44" s="35"/>
      <c r="K44" s="35"/>
      <c r="L44" s="35"/>
      <c r="M44" s="35"/>
    </row>
    <row r="45" spans="1:19" ht="19.149999999999999" customHeight="1">
      <c r="A45" s="304">
        <f>IF(F45="",0,1)</f>
        <v>0</v>
      </c>
      <c r="C45" s="43"/>
      <c r="D45" s="362"/>
      <c r="E45" s="31" t="s">
        <v>43</v>
      </c>
      <c r="F45" s="157"/>
      <c r="G45" s="408"/>
      <c r="H45" s="409"/>
      <c r="I45" s="35"/>
      <c r="J45" s="35"/>
      <c r="K45" s="35"/>
      <c r="L45" s="35"/>
      <c r="M45" s="35"/>
    </row>
    <row r="46" spans="1:19" ht="2.4500000000000002" customHeight="1">
      <c r="C46" s="43"/>
      <c r="D46" s="31"/>
      <c r="E46" s="31"/>
      <c r="F46" s="44"/>
      <c r="G46" s="40"/>
      <c r="H46" s="40"/>
      <c r="I46" s="35"/>
      <c r="J46" s="35"/>
      <c r="K46" s="35"/>
      <c r="L46" s="35"/>
      <c r="M46" s="35"/>
    </row>
    <row r="47" spans="1:19" ht="19.149999999999999" customHeight="1">
      <c r="A47" s="304">
        <f>IF(E47="",0,1)</f>
        <v>0</v>
      </c>
      <c r="C47" s="43"/>
      <c r="D47" s="31" t="s">
        <v>44</v>
      </c>
      <c r="E47" s="361"/>
      <c r="F47" s="361"/>
      <c r="G47" s="361"/>
      <c r="H47" s="361"/>
      <c r="I47" s="35"/>
      <c r="J47" s="35"/>
      <c r="K47" s="35"/>
      <c r="L47" s="35"/>
      <c r="M47" s="35"/>
    </row>
    <row r="48" spans="1:19" ht="2.4500000000000002" customHeight="1">
      <c r="C48" s="43"/>
      <c r="D48" s="31"/>
      <c r="E48" s="31"/>
      <c r="F48" s="35"/>
      <c r="G48" s="35"/>
      <c r="H48" s="35"/>
      <c r="I48" s="35"/>
      <c r="J48" s="35"/>
      <c r="K48" s="35"/>
      <c r="L48" s="35"/>
      <c r="M48" s="35"/>
    </row>
    <row r="49" spans="1:19">
      <c r="A49" s="304">
        <f>IF(F49="",0,1)</f>
        <v>0</v>
      </c>
      <c r="C49" s="43"/>
      <c r="D49" s="362" t="s">
        <v>45</v>
      </c>
      <c r="E49" s="31" t="s">
        <v>46</v>
      </c>
      <c r="F49" s="365"/>
      <c r="G49" s="365"/>
      <c r="H49" s="365"/>
      <c r="I49" s="35"/>
      <c r="J49" s="35"/>
      <c r="K49" s="35"/>
      <c r="L49" s="35"/>
      <c r="M49" s="35"/>
    </row>
    <row r="50" spans="1:19">
      <c r="A50" s="304">
        <f>IF(F50="",0,1)</f>
        <v>0</v>
      </c>
      <c r="C50" s="43"/>
      <c r="D50" s="362"/>
      <c r="E50" s="31" t="s">
        <v>47</v>
      </c>
      <c r="F50" s="365"/>
      <c r="G50" s="365"/>
      <c r="H50" s="365"/>
      <c r="I50" s="41"/>
      <c r="J50"/>
      <c r="K50"/>
      <c r="L50"/>
      <c r="M50"/>
    </row>
    <row r="51" spans="1:19">
      <c r="A51" s="304">
        <f>IF(F51="",0,1)</f>
        <v>0</v>
      </c>
      <c r="C51" s="43"/>
      <c r="D51" s="362"/>
      <c r="E51" s="31" t="s">
        <v>48</v>
      </c>
      <c r="F51" s="365"/>
      <c r="G51" s="365"/>
      <c r="H51" s="365"/>
      <c r="I51" s="41"/>
      <c r="J51"/>
      <c r="K51"/>
      <c r="L51"/>
      <c r="M51"/>
    </row>
    <row r="52" spans="1:19">
      <c r="A52" s="304">
        <f>IF(F52="",0,1)</f>
        <v>0</v>
      </c>
      <c r="C52" s="43"/>
      <c r="D52" s="362"/>
      <c r="E52" s="31" t="s">
        <v>49</v>
      </c>
      <c r="F52" s="365"/>
      <c r="G52" s="365"/>
      <c r="H52" s="365"/>
      <c r="I52" s="41"/>
      <c r="J52"/>
      <c r="K52"/>
      <c r="L52"/>
      <c r="M52"/>
    </row>
    <row r="53" spans="1:19">
      <c r="A53" s="304">
        <f>IF(F53="",0,1)</f>
        <v>0</v>
      </c>
      <c r="C53" s="43"/>
      <c r="D53" s="362"/>
      <c r="E53" s="31" t="s">
        <v>50</v>
      </c>
      <c r="F53" s="100"/>
      <c r="G53" s="35"/>
      <c r="H53" s="35"/>
      <c r="I53" s="41"/>
      <c r="J53"/>
      <c r="K53"/>
      <c r="L53"/>
      <c r="M53"/>
    </row>
    <row r="54" spans="1:19" ht="10.9" customHeight="1">
      <c r="C54" s="43"/>
      <c r="D54" s="30"/>
      <c r="I54" s="41"/>
      <c r="J54"/>
      <c r="K54"/>
      <c r="L54"/>
      <c r="M54"/>
    </row>
    <row r="55" spans="1:19" ht="19.149999999999999" customHeight="1">
      <c r="C55" s="360" t="s">
        <v>51</v>
      </c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</row>
    <row r="56" spans="1:19" ht="5.45" customHeight="1">
      <c r="B56" s="201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201"/>
    </row>
    <row r="57" spans="1:19" ht="12.6" customHeight="1">
      <c r="A57" s="304">
        <f>IF(F57="",0,1)</f>
        <v>0</v>
      </c>
      <c r="D57" s="402" t="s">
        <v>52</v>
      </c>
      <c r="E57" s="45" t="s">
        <v>53</v>
      </c>
      <c r="F57" s="365"/>
      <c r="G57" s="365"/>
      <c r="H57" s="365"/>
      <c r="I57" s="41"/>
      <c r="J57"/>
      <c r="K57"/>
      <c r="L57"/>
      <c r="M57"/>
    </row>
    <row r="58" spans="1:19" ht="12.6" customHeight="1">
      <c r="A58" s="304">
        <f>IF(F58="",0,1)</f>
        <v>0</v>
      </c>
      <c r="D58" s="402"/>
      <c r="E58" s="45" t="s">
        <v>54</v>
      </c>
      <c r="F58" s="365"/>
      <c r="G58" s="365"/>
      <c r="H58" s="365"/>
      <c r="I58" s="41"/>
      <c r="J58"/>
      <c r="K58"/>
      <c r="L58"/>
      <c r="M58"/>
    </row>
    <row r="59" spans="1:19" s="27" customFormat="1" ht="12.6" customHeight="1">
      <c r="A59" s="304">
        <f>IF(F59="",0,1)</f>
        <v>0</v>
      </c>
      <c r="B59" s="200"/>
      <c r="C59" s="12"/>
      <c r="D59" s="402"/>
      <c r="E59" s="45" t="s">
        <v>55</v>
      </c>
      <c r="F59" s="365"/>
      <c r="G59" s="365"/>
      <c r="H59" s="365"/>
      <c r="I59" s="46"/>
      <c r="N59" s="200"/>
      <c r="O59" s="200"/>
      <c r="P59" s="200"/>
      <c r="Q59"/>
      <c r="R59" s="199"/>
      <c r="S59" s="55"/>
    </row>
    <row r="60" spans="1:19" ht="12.6" customHeight="1">
      <c r="A60" s="304">
        <f>IF(F60="",0,1)</f>
        <v>0</v>
      </c>
      <c r="D60" s="402"/>
      <c r="E60" s="45" t="s">
        <v>56</v>
      </c>
      <c r="F60" s="365"/>
      <c r="G60" s="365"/>
      <c r="H60" s="365"/>
      <c r="I60" s="41"/>
      <c r="J60"/>
      <c r="K60"/>
      <c r="L60"/>
      <c r="M60"/>
    </row>
    <row r="61" spans="1:19" ht="3.6" customHeight="1">
      <c r="D61" s="47"/>
      <c r="E61" s="47"/>
      <c r="F61" s="47"/>
      <c r="G61" s="197"/>
      <c r="H61" s="62"/>
      <c r="I61" s="41"/>
      <c r="J61"/>
      <c r="K61"/>
      <c r="L61"/>
      <c r="M61"/>
    </row>
    <row r="62" spans="1:19">
      <c r="A62" s="304">
        <f>IF(F62="",0,1)</f>
        <v>0</v>
      </c>
      <c r="D62" s="402" t="s">
        <v>57</v>
      </c>
      <c r="E62" s="45" t="s">
        <v>53</v>
      </c>
      <c r="F62" s="365"/>
      <c r="G62" s="365"/>
      <c r="H62" s="365"/>
      <c r="I62" s="41"/>
      <c r="J62" s="48"/>
      <c r="K62" s="48"/>
      <c r="L62" s="48"/>
      <c r="M62" s="48"/>
    </row>
    <row r="63" spans="1:19">
      <c r="A63" s="304">
        <f>IF(F63="",0,1)</f>
        <v>0</v>
      </c>
      <c r="D63" s="402"/>
      <c r="E63" s="45" t="s">
        <v>54</v>
      </c>
      <c r="F63" s="365"/>
      <c r="G63" s="365"/>
      <c r="H63" s="365"/>
      <c r="I63" s="49"/>
      <c r="J63" s="48"/>
      <c r="K63" s="48"/>
      <c r="L63" s="48"/>
      <c r="M63" s="48"/>
    </row>
    <row r="64" spans="1:19">
      <c r="A64" s="304">
        <f>IF(F64="",0,1)</f>
        <v>0</v>
      </c>
      <c r="D64" s="402"/>
      <c r="E64" s="45" t="s">
        <v>55</v>
      </c>
      <c r="F64" s="365"/>
      <c r="G64" s="365"/>
      <c r="H64" s="365"/>
      <c r="J64"/>
      <c r="K64"/>
      <c r="L64"/>
      <c r="M64"/>
    </row>
    <row r="65" spans="1:14">
      <c r="A65" s="304">
        <f>IF(F65="",0,1)</f>
        <v>0</v>
      </c>
      <c r="D65" s="402"/>
      <c r="E65" s="45" t="s">
        <v>56</v>
      </c>
      <c r="F65" s="365"/>
      <c r="G65" s="365"/>
      <c r="H65" s="365"/>
      <c r="I65" s="41"/>
      <c r="J65" s="48"/>
      <c r="K65" s="48"/>
      <c r="L65" s="48"/>
      <c r="M65" s="48"/>
    </row>
    <row r="66" spans="1:14" ht="4.9000000000000004" customHeight="1">
      <c r="F66" s="47"/>
      <c r="G66" s="35"/>
      <c r="H66" s="153"/>
      <c r="I66" s="41"/>
      <c r="J66" s="16"/>
      <c r="K66" s="16"/>
      <c r="L66" s="16"/>
      <c r="M66" s="16"/>
    </row>
    <row r="67" spans="1:14" ht="13.15" customHeight="1">
      <c r="A67" s="304">
        <f>IF(F67="",0,1)</f>
        <v>0</v>
      </c>
      <c r="D67" s="398" t="s">
        <v>58</v>
      </c>
      <c r="E67" s="45" t="s">
        <v>53</v>
      </c>
      <c r="F67" s="365"/>
      <c r="G67" s="365"/>
      <c r="H67" s="365"/>
      <c r="I67" s="41"/>
      <c r="J67" s="16"/>
      <c r="K67" s="16"/>
      <c r="L67" s="16"/>
      <c r="M67" s="16"/>
    </row>
    <row r="68" spans="1:14" ht="13.15" customHeight="1">
      <c r="A68" s="304">
        <f>IF(F68="",0,1)</f>
        <v>0</v>
      </c>
      <c r="D68" s="398"/>
      <c r="E68" s="45" t="s">
        <v>54</v>
      </c>
      <c r="F68" s="365"/>
      <c r="G68" s="365"/>
      <c r="H68" s="365"/>
      <c r="I68" s="41"/>
      <c r="J68" s="16"/>
      <c r="K68" s="16"/>
      <c r="L68" s="16"/>
      <c r="M68" s="16"/>
    </row>
    <row r="69" spans="1:14" ht="13.15" customHeight="1">
      <c r="A69" s="304">
        <f>IF(F69="",0,1)</f>
        <v>0</v>
      </c>
      <c r="D69" s="398"/>
      <c r="E69" s="45" t="s">
        <v>55</v>
      </c>
      <c r="F69" s="365"/>
      <c r="G69" s="365"/>
      <c r="H69" s="365"/>
      <c r="I69" s="41"/>
      <c r="J69" s="16"/>
      <c r="K69" s="16"/>
      <c r="L69" s="16"/>
      <c r="M69" s="16"/>
    </row>
    <row r="70" spans="1:14" ht="13.15" customHeight="1">
      <c r="A70" s="304">
        <f>IF(F70="",0,1)</f>
        <v>0</v>
      </c>
      <c r="D70" s="398"/>
      <c r="E70" s="45" t="s">
        <v>56</v>
      </c>
      <c r="F70" s="365"/>
      <c r="G70" s="365"/>
      <c r="H70" s="365"/>
      <c r="I70" s="41"/>
      <c r="J70" s="16"/>
      <c r="K70" s="16"/>
      <c r="L70" s="16"/>
      <c r="M70" s="16"/>
    </row>
    <row r="71" spans="1:14" ht="10.9" customHeight="1">
      <c r="F71" s="41"/>
      <c r="I71" s="41"/>
      <c r="J71" s="16"/>
      <c r="K71" s="16"/>
      <c r="L71" s="16"/>
      <c r="M71" s="16"/>
    </row>
    <row r="72" spans="1:14" ht="13.15" customHeight="1">
      <c r="C72" s="360" t="s">
        <v>59</v>
      </c>
      <c r="D72" s="360"/>
      <c r="E72" s="360"/>
      <c r="F72" s="360"/>
      <c r="G72" s="360"/>
      <c r="H72" s="360"/>
      <c r="I72" s="360"/>
      <c r="J72" s="360"/>
      <c r="K72" s="360"/>
      <c r="L72" s="360"/>
      <c r="M72" s="360"/>
      <c r="N72" s="360"/>
    </row>
    <row r="73" spans="1:14" ht="6" customHeight="1">
      <c r="B73" s="201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201"/>
    </row>
    <row r="74" spans="1:14" ht="13.15" customHeight="1">
      <c r="A74" s="304">
        <f>IF(F74="",0,1)</f>
        <v>0</v>
      </c>
      <c r="D74" s="400" t="s">
        <v>60</v>
      </c>
      <c r="E74" s="400"/>
      <c r="F74" s="401"/>
      <c r="G74" s="401"/>
      <c r="H74" s="401"/>
      <c r="I74" s="41"/>
      <c r="J74" s="16"/>
      <c r="K74" s="16"/>
      <c r="L74" s="16"/>
      <c r="M74" s="16"/>
    </row>
    <row r="75" spans="1:14" ht="13.15" customHeight="1">
      <c r="F75" s="41"/>
      <c r="I75" s="41"/>
      <c r="J75" s="16"/>
      <c r="K75" s="16"/>
      <c r="L75" s="16"/>
      <c r="M75" s="16"/>
    </row>
    <row r="76" spans="1:14" ht="13.15" customHeight="1">
      <c r="J76" s="16"/>
      <c r="K76" s="16"/>
      <c r="L76" s="16"/>
      <c r="M76" s="16"/>
    </row>
    <row r="77" spans="1:14" ht="13.15" customHeight="1">
      <c r="J77" s="16"/>
      <c r="K77" s="16"/>
      <c r="L77" s="16"/>
      <c r="M77" s="16"/>
    </row>
    <row r="78" spans="1:14" ht="13.15" customHeight="1">
      <c r="J78" s="16"/>
      <c r="K78" s="16"/>
      <c r="L78" s="16"/>
      <c r="M78" s="16"/>
    </row>
    <row r="79" spans="1:14" ht="22.15" customHeight="1"/>
    <row r="80" spans="1:14" ht="10.9" customHeight="1">
      <c r="H80"/>
      <c r="J80"/>
      <c r="K80"/>
      <c r="L80"/>
      <c r="M80"/>
    </row>
    <row r="81" spans="1:19" ht="22.15" customHeight="1">
      <c r="B81" s="383" t="s">
        <v>61</v>
      </c>
      <c r="C81" s="383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3"/>
    </row>
    <row r="82" spans="1:19" ht="8.4499999999999993" customHeight="1">
      <c r="D82" s="51"/>
      <c r="E82" s="51"/>
      <c r="F82" s="52"/>
      <c r="G82" s="52"/>
      <c r="H82" s="52"/>
      <c r="I82" s="53"/>
      <c r="J82" s="53"/>
      <c r="K82" s="53"/>
      <c r="L82" s="53"/>
      <c r="M82" s="53"/>
    </row>
    <row r="83" spans="1:19" ht="22.15" customHeight="1">
      <c r="C83" s="360" t="s">
        <v>62</v>
      </c>
      <c r="D83" s="360"/>
      <c r="E83" s="360"/>
      <c r="F83" s="360"/>
      <c r="G83" s="360"/>
      <c r="H83" s="360"/>
      <c r="I83" s="360"/>
      <c r="J83" s="360"/>
      <c r="K83" s="65"/>
      <c r="L83" s="65"/>
      <c r="M83" s="65"/>
      <c r="N83" s="243"/>
      <c r="O83" s="243"/>
      <c r="P83" s="243"/>
    </row>
    <row r="84" spans="1:19" ht="4.1500000000000004" customHeight="1">
      <c r="D84" s="51"/>
      <c r="E84" s="51"/>
      <c r="F84" s="52"/>
      <c r="G84" s="52"/>
      <c r="H84" s="52"/>
      <c r="I84" s="53"/>
      <c r="J84" s="53"/>
      <c r="K84" s="53"/>
      <c r="L84" s="53"/>
      <c r="M84" s="53"/>
    </row>
    <row r="85" spans="1:19" ht="25.15" customHeight="1">
      <c r="A85" s="304">
        <f>IF(E85="",0,1)</f>
        <v>0</v>
      </c>
      <c r="D85" s="54" t="s">
        <v>63</v>
      </c>
      <c r="E85" s="165"/>
      <c r="F85" s="61"/>
      <c r="G85" s="61"/>
      <c r="H85" s="52"/>
      <c r="I85" s="53"/>
      <c r="J85" s="53"/>
      <c r="K85" s="53"/>
      <c r="L85" s="53"/>
      <c r="M85" s="53"/>
    </row>
    <row r="86" spans="1:19" ht="5.45" customHeight="1">
      <c r="D86" s="51"/>
      <c r="E86" s="54"/>
      <c r="F86" s="61"/>
      <c r="G86" s="61"/>
      <c r="H86" s="52"/>
      <c r="I86" s="53"/>
      <c r="J86" s="53"/>
      <c r="K86" s="53"/>
      <c r="L86" s="53"/>
      <c r="M86" s="53"/>
    </row>
    <row r="87" spans="1:19" ht="25.15" customHeight="1">
      <c r="A87" s="304">
        <f>IF(E87="",0,1)</f>
        <v>0</v>
      </c>
      <c r="D87" s="54" t="s">
        <v>64</v>
      </c>
      <c r="E87" s="364"/>
      <c r="F87" s="364"/>
      <c r="G87" s="61"/>
      <c r="H87" s="52"/>
      <c r="I87" s="53"/>
      <c r="J87" s="53"/>
      <c r="K87" s="53"/>
      <c r="L87" s="53"/>
      <c r="M87" s="53"/>
    </row>
    <row r="88" spans="1:19" ht="5.45" customHeight="1">
      <c r="D88" s="51"/>
      <c r="E88" s="54"/>
      <c r="F88" s="61"/>
      <c r="G88" s="61"/>
      <c r="H88" s="52"/>
      <c r="I88" s="53"/>
      <c r="J88" s="53"/>
      <c r="K88" s="53"/>
      <c r="L88" s="53"/>
      <c r="M88" s="53"/>
    </row>
    <row r="89" spans="1:19" ht="15" customHeight="1">
      <c r="A89" s="304">
        <f>IF(F90="",0,1)</f>
        <v>0</v>
      </c>
      <c r="D89" s="399" t="s">
        <v>65</v>
      </c>
      <c r="E89" s="198" t="s">
        <v>66</v>
      </c>
      <c r="H89" s="55"/>
      <c r="I89" s="53"/>
      <c r="J89" s="53"/>
      <c r="K89" s="53"/>
      <c r="L89" s="53"/>
      <c r="M89" s="53"/>
    </row>
    <row r="90" spans="1:19" ht="15" customHeight="1">
      <c r="A90" s="304">
        <f>IF(F91="",0,1)</f>
        <v>0</v>
      </c>
      <c r="D90" s="399"/>
      <c r="E90" s="198" t="s">
        <v>67</v>
      </c>
      <c r="F90" s="363"/>
      <c r="G90" s="363"/>
      <c r="H90" s="52"/>
      <c r="I90" s="53"/>
      <c r="J90" s="53"/>
      <c r="K90" s="53"/>
      <c r="L90" s="53"/>
      <c r="M90" s="53"/>
    </row>
    <row r="91" spans="1:19" ht="15" customHeight="1">
      <c r="A91" s="304">
        <f t="shared" ref="A91:A98" si="2">IF(F91="",0,1)</f>
        <v>0</v>
      </c>
      <c r="D91" s="399"/>
      <c r="E91" s="198" t="s">
        <v>68</v>
      </c>
      <c r="F91" s="363"/>
      <c r="G91" s="363"/>
      <c r="H91" s="52"/>
      <c r="I91" s="53"/>
      <c r="J91" s="53"/>
      <c r="K91" s="53"/>
      <c r="L91" s="53"/>
      <c r="M91" s="53"/>
    </row>
    <row r="92" spans="1:19" ht="15" customHeight="1">
      <c r="A92" s="304">
        <f t="shared" si="2"/>
        <v>0</v>
      </c>
      <c r="D92" s="399"/>
      <c r="E92" s="198" t="s">
        <v>69</v>
      </c>
      <c r="F92" s="363"/>
      <c r="G92" s="363"/>
      <c r="H92" s="52"/>
      <c r="I92" s="53"/>
      <c r="J92" s="53"/>
      <c r="K92" s="53"/>
      <c r="L92" s="53"/>
      <c r="M92" s="53"/>
    </row>
    <row r="93" spans="1:19" ht="15" customHeight="1">
      <c r="A93" s="304">
        <f t="shared" si="2"/>
        <v>0</v>
      </c>
      <c r="D93" s="399"/>
      <c r="E93" s="198" t="s">
        <v>70</v>
      </c>
      <c r="F93" s="363"/>
      <c r="G93" s="363"/>
      <c r="H93" s="52"/>
      <c r="I93" s="53"/>
      <c r="J93" s="53"/>
      <c r="K93" s="53"/>
      <c r="L93" s="53"/>
      <c r="M93" s="53"/>
    </row>
    <row r="94" spans="1:19" ht="5.45" customHeight="1">
      <c r="E94" s="54"/>
      <c r="F94" s="61"/>
      <c r="G94" s="61"/>
      <c r="H94" s="52"/>
      <c r="I94" s="53"/>
      <c r="J94" s="53"/>
      <c r="K94" s="53"/>
      <c r="L94" s="53"/>
      <c r="M94" s="53"/>
    </row>
    <row r="95" spans="1:19" ht="15" customHeight="1">
      <c r="A95" s="304">
        <f t="shared" si="2"/>
        <v>0</v>
      </c>
      <c r="D95" s="399" t="s">
        <v>71</v>
      </c>
      <c r="E95" s="198" t="s">
        <v>72</v>
      </c>
      <c r="F95" s="363"/>
      <c r="G95" s="363"/>
      <c r="H95" s="52"/>
      <c r="I95" s="53"/>
      <c r="J95" s="53"/>
      <c r="K95" s="53"/>
      <c r="L95" s="53"/>
      <c r="M95" s="53"/>
    </row>
    <row r="96" spans="1:19" s="35" customFormat="1" ht="15" customHeight="1">
      <c r="A96" s="304">
        <f t="shared" si="2"/>
        <v>0</v>
      </c>
      <c r="B96" s="199"/>
      <c r="C96" s="44"/>
      <c r="D96" s="399"/>
      <c r="E96" s="198" t="s">
        <v>54</v>
      </c>
      <c r="F96" s="363"/>
      <c r="G96" s="363"/>
      <c r="H96" s="54"/>
      <c r="I96" s="56"/>
      <c r="J96" s="57"/>
      <c r="K96" s="57"/>
      <c r="L96" s="57"/>
      <c r="M96" s="57"/>
      <c r="N96" s="199"/>
      <c r="O96" s="199"/>
      <c r="P96" s="199"/>
      <c r="Q96"/>
      <c r="R96" s="199"/>
      <c r="S96" s="106"/>
    </row>
    <row r="97" spans="1:19" s="35" customFormat="1" ht="15" customHeight="1">
      <c r="A97" s="304">
        <f t="shared" si="2"/>
        <v>0</v>
      </c>
      <c r="B97" s="199"/>
      <c r="C97" s="44"/>
      <c r="D97" s="399"/>
      <c r="E97" s="198" t="s">
        <v>55</v>
      </c>
      <c r="F97" s="363"/>
      <c r="G97" s="363"/>
      <c r="H97" s="54"/>
      <c r="I97" s="58"/>
      <c r="J97" s="58"/>
      <c r="K97" s="58"/>
      <c r="L97" s="58"/>
      <c r="M97" s="58"/>
      <c r="N97" s="199"/>
      <c r="O97" s="199"/>
      <c r="P97" s="199"/>
      <c r="Q97"/>
      <c r="R97" s="199"/>
      <c r="S97" s="106"/>
    </row>
    <row r="98" spans="1:19" s="35" customFormat="1" ht="15" customHeight="1">
      <c r="A98" s="304">
        <f t="shared" si="2"/>
        <v>0</v>
      </c>
      <c r="B98" s="199"/>
      <c r="C98" s="44"/>
      <c r="D98" s="399"/>
      <c r="E98" s="198" t="s">
        <v>56</v>
      </c>
      <c r="F98" s="363"/>
      <c r="G98" s="363"/>
      <c r="H98" s="127"/>
      <c r="I98" s="58"/>
      <c r="J98" s="58"/>
      <c r="K98" s="58"/>
      <c r="L98" s="58"/>
      <c r="M98" s="58"/>
      <c r="N98" s="199"/>
      <c r="O98" s="199"/>
      <c r="P98" s="199"/>
      <c r="Q98"/>
      <c r="R98" s="199"/>
      <c r="S98" s="106"/>
    </row>
    <row r="99" spans="1:19" s="35" customFormat="1" ht="3" customHeight="1">
      <c r="A99" s="304"/>
      <c r="B99" s="199"/>
      <c r="C99" s="44"/>
      <c r="E99" s="59"/>
      <c r="F99" s="59"/>
      <c r="G99" s="59"/>
      <c r="H99" s="54"/>
      <c r="I99" s="58"/>
      <c r="J99" s="58"/>
      <c r="K99" s="58"/>
      <c r="L99" s="58"/>
      <c r="M99" s="58"/>
      <c r="N99" s="199"/>
      <c r="O99" s="199"/>
      <c r="P99" s="199"/>
      <c r="Q99"/>
      <c r="R99" s="199"/>
      <c r="S99" s="106"/>
    </row>
    <row r="100" spans="1:19" ht="22.15" customHeight="1">
      <c r="C100" s="360" t="s">
        <v>73</v>
      </c>
      <c r="D100" s="360"/>
      <c r="E100" s="360"/>
      <c r="F100" s="360"/>
      <c r="G100" s="360"/>
      <c r="H100" s="360"/>
      <c r="I100" s="360"/>
      <c r="J100" s="360"/>
      <c r="K100" s="65"/>
      <c r="L100" s="65"/>
      <c r="M100" s="65"/>
      <c r="N100" s="243"/>
      <c r="O100" s="243"/>
      <c r="P100" s="243"/>
    </row>
    <row r="101" spans="1:19" ht="4.1500000000000004" customHeight="1">
      <c r="D101" s="51"/>
      <c r="E101" s="51"/>
      <c r="F101" s="52"/>
      <c r="G101" s="52"/>
      <c r="H101" s="52"/>
      <c r="I101" s="53"/>
      <c r="J101" s="53"/>
      <c r="K101" s="53"/>
      <c r="L101" s="53"/>
      <c r="M101" s="53"/>
    </row>
    <row r="102" spans="1:19" ht="34.15" customHeight="1">
      <c r="A102" s="304">
        <f>IF(E102="",0,1)</f>
        <v>0</v>
      </c>
      <c r="D102" s="32" t="s">
        <v>74</v>
      </c>
      <c r="E102" s="164"/>
      <c r="F102" s="52"/>
      <c r="G102" s="52"/>
      <c r="H102" s="52"/>
      <c r="I102" s="53"/>
      <c r="J102" s="53"/>
      <c r="K102" s="53"/>
      <c r="L102" s="53"/>
      <c r="M102" s="53"/>
    </row>
    <row r="103" spans="1:19" ht="25.15" customHeight="1">
      <c r="A103" s="304">
        <f>IF($A$102=0,0,IF($E$102="Yes",IF(E103="",0,1),1))</f>
        <v>0</v>
      </c>
      <c r="D103" s="54" t="s">
        <v>63</v>
      </c>
      <c r="E103" s="165"/>
      <c r="F103" s="61"/>
      <c r="G103" s="61"/>
      <c r="H103" s="61"/>
      <c r="I103" s="53"/>
      <c r="J103" s="53"/>
      <c r="K103" s="53"/>
      <c r="L103" s="53"/>
      <c r="M103" s="53"/>
    </row>
    <row r="104" spans="1:19" ht="5.45" customHeight="1">
      <c r="D104" s="51"/>
      <c r="E104" s="54"/>
      <c r="F104" s="61"/>
      <c r="G104" s="61"/>
      <c r="H104" s="61"/>
      <c r="I104" s="53"/>
      <c r="J104" s="53"/>
      <c r="K104" s="53"/>
      <c r="L104" s="53"/>
      <c r="M104" s="53"/>
    </row>
    <row r="105" spans="1:19" ht="25.15" customHeight="1">
      <c r="A105" s="304">
        <f>IF($A$102=0,0,IF($E$102="Yes",IF(E105="",0,1),1))</f>
        <v>0</v>
      </c>
      <c r="D105" s="54" t="s">
        <v>64</v>
      </c>
      <c r="E105" s="361"/>
      <c r="F105" s="361"/>
      <c r="G105" s="61"/>
      <c r="H105" s="61"/>
      <c r="I105" s="53"/>
      <c r="J105" s="53"/>
      <c r="K105" s="53"/>
      <c r="L105" s="53"/>
      <c r="M105" s="53"/>
    </row>
    <row r="106" spans="1:19" ht="5.45" customHeight="1">
      <c r="D106" s="51"/>
      <c r="E106" s="54"/>
      <c r="F106" s="61"/>
      <c r="G106" s="61"/>
      <c r="H106" s="61"/>
      <c r="I106" s="53"/>
      <c r="J106" s="53"/>
      <c r="K106" s="53"/>
      <c r="L106" s="53"/>
      <c r="M106" s="53"/>
    </row>
    <row r="107" spans="1:19" ht="15" customHeight="1">
      <c r="A107" s="304">
        <f>IF($A$102=0,0,IF($E$102="Yes",IF(F107="",0,1),1))</f>
        <v>0</v>
      </c>
      <c r="D107" s="362" t="s">
        <v>65</v>
      </c>
      <c r="E107" s="198" t="s">
        <v>66</v>
      </c>
      <c r="F107" s="363"/>
      <c r="G107" s="363"/>
      <c r="H107" s="59"/>
      <c r="I107" s="53"/>
      <c r="J107" s="53"/>
      <c r="K107" s="53"/>
      <c r="L107" s="53"/>
      <c r="M107" s="53"/>
    </row>
    <row r="108" spans="1:19" ht="15" customHeight="1">
      <c r="A108" s="304">
        <f>IF($A$102=0,0,IF($E$102="Yes",IF(F108="",0,1),1))</f>
        <v>0</v>
      </c>
      <c r="D108" s="362"/>
      <c r="E108" s="198" t="s">
        <v>67</v>
      </c>
      <c r="F108" s="363"/>
      <c r="G108" s="363"/>
      <c r="H108" s="61"/>
      <c r="I108" s="53"/>
      <c r="J108" s="53"/>
      <c r="K108" s="53"/>
      <c r="L108" s="53"/>
      <c r="M108" s="53"/>
    </row>
    <row r="109" spans="1:19" ht="15" customHeight="1">
      <c r="A109" s="304">
        <f>IF($A$102=0,0,IF($E$102="Yes",IF(F109="",0,1),1))</f>
        <v>0</v>
      </c>
      <c r="D109" s="362"/>
      <c r="E109" s="198" t="s">
        <v>68</v>
      </c>
      <c r="F109" s="363"/>
      <c r="G109" s="363"/>
      <c r="H109" s="61"/>
      <c r="I109" s="53"/>
      <c r="J109" s="53"/>
      <c r="K109" s="53"/>
      <c r="L109" s="53"/>
      <c r="M109" s="53"/>
    </row>
    <row r="110" spans="1:19" ht="15" customHeight="1">
      <c r="A110" s="304">
        <f>IF($A$102=0,0,IF($E$102="Yes",IF(F110="",0,1),1))</f>
        <v>0</v>
      </c>
      <c r="D110" s="362"/>
      <c r="E110" s="198" t="s">
        <v>69</v>
      </c>
      <c r="F110" s="363"/>
      <c r="G110" s="363"/>
      <c r="H110" s="61"/>
      <c r="I110" s="53"/>
      <c r="J110" s="53"/>
      <c r="K110" s="53"/>
      <c r="L110" s="53"/>
      <c r="M110" s="53"/>
    </row>
    <row r="111" spans="1:19" ht="15" customHeight="1">
      <c r="A111" s="304">
        <f>IF($A$102=0,0,IF($E$102="Yes",IF(F111="",0,1),1))</f>
        <v>0</v>
      </c>
      <c r="D111" s="362"/>
      <c r="E111" s="198" t="s">
        <v>70</v>
      </c>
      <c r="F111" s="363"/>
      <c r="G111" s="363"/>
      <c r="H111" s="61"/>
      <c r="I111" s="53"/>
      <c r="J111" s="53"/>
      <c r="K111" s="53"/>
      <c r="L111" s="53"/>
      <c r="M111" s="53"/>
    </row>
    <row r="112" spans="1:19" ht="5.45" customHeight="1">
      <c r="E112" s="54"/>
      <c r="F112" s="61"/>
      <c r="G112" s="61"/>
      <c r="H112" s="61"/>
      <c r="I112" s="53"/>
      <c r="J112" s="53"/>
      <c r="K112" s="53"/>
      <c r="L112" s="53"/>
      <c r="M112" s="53"/>
    </row>
    <row r="113" spans="1:19" ht="15" customHeight="1">
      <c r="A113" s="304">
        <f>IF($A$102=0,0,IF($E$102="Yes",IF(F113="",0,1),1))</f>
        <v>0</v>
      </c>
      <c r="D113" s="362" t="s">
        <v>71</v>
      </c>
      <c r="E113" s="198" t="s">
        <v>72</v>
      </c>
      <c r="F113" s="363"/>
      <c r="G113" s="363"/>
      <c r="H113" s="61"/>
      <c r="I113" s="53"/>
      <c r="J113" s="53"/>
      <c r="K113" s="53"/>
      <c r="L113" s="53"/>
      <c r="M113" s="53"/>
    </row>
    <row r="114" spans="1:19" s="35" customFormat="1" ht="15" customHeight="1">
      <c r="A114" s="304">
        <f>IF($A$102=0,0,IF($E$102="Yes",IF(F114="",0,1),1))</f>
        <v>0</v>
      </c>
      <c r="B114" s="199"/>
      <c r="C114" s="44"/>
      <c r="D114" s="362"/>
      <c r="E114" s="198" t="s">
        <v>54</v>
      </c>
      <c r="F114" s="363"/>
      <c r="G114" s="363"/>
      <c r="H114" s="54"/>
      <c r="I114" s="56"/>
      <c r="J114" s="57"/>
      <c r="K114" s="57"/>
      <c r="L114" s="57"/>
      <c r="M114" s="57"/>
      <c r="N114" s="199"/>
      <c r="O114" s="199"/>
      <c r="P114" s="199"/>
      <c r="Q114"/>
      <c r="R114" s="199"/>
      <c r="S114" s="106"/>
    </row>
    <row r="115" spans="1:19" s="35" customFormat="1" ht="15" customHeight="1">
      <c r="A115" s="304">
        <f>IF($A$102=0,0,IF($E$102="Yes",IF(F115="",0,1),1))</f>
        <v>0</v>
      </c>
      <c r="B115" s="199"/>
      <c r="C115" s="44"/>
      <c r="D115" s="362"/>
      <c r="E115" s="198" t="s">
        <v>55</v>
      </c>
      <c r="F115" s="363"/>
      <c r="G115" s="363"/>
      <c r="H115" s="54"/>
      <c r="I115" s="58"/>
      <c r="J115" s="58"/>
      <c r="K115" s="58"/>
      <c r="L115" s="58"/>
      <c r="M115" s="58"/>
      <c r="N115" s="199"/>
      <c r="O115" s="199"/>
      <c r="P115" s="199"/>
      <c r="Q115"/>
      <c r="R115" s="199"/>
      <c r="S115" s="106"/>
    </row>
    <row r="116" spans="1:19" s="35" customFormat="1" ht="15" customHeight="1">
      <c r="A116" s="304">
        <f>IF($A$102=0,0,IF($E$102="Yes",IF(F116="",0,1),1))</f>
        <v>0</v>
      </c>
      <c r="B116" s="199"/>
      <c r="C116" s="44"/>
      <c r="D116" s="362"/>
      <c r="E116" s="198" t="s">
        <v>56</v>
      </c>
      <c r="F116" s="363"/>
      <c r="G116" s="363"/>
      <c r="H116" s="127"/>
      <c r="I116" s="58"/>
      <c r="J116" s="58"/>
      <c r="K116" s="58"/>
      <c r="L116" s="58"/>
      <c r="M116" s="58"/>
      <c r="N116" s="199"/>
      <c r="O116" s="199"/>
      <c r="P116" s="199"/>
      <c r="Q116"/>
      <c r="R116" s="199"/>
      <c r="S116" s="106"/>
    </row>
    <row r="117" spans="1:19" s="35" customFormat="1" ht="3" customHeight="1">
      <c r="A117" s="304"/>
      <c r="B117" s="199"/>
      <c r="C117" s="44"/>
      <c r="E117" s="59"/>
      <c r="F117" s="59"/>
      <c r="G117" s="59"/>
      <c r="H117" s="54"/>
      <c r="I117" s="58"/>
      <c r="J117" s="58"/>
      <c r="K117" s="58"/>
      <c r="L117" s="58"/>
      <c r="M117" s="58"/>
      <c r="N117" s="199"/>
      <c r="O117" s="199"/>
      <c r="P117" s="199"/>
      <c r="Q117"/>
      <c r="R117" s="199"/>
      <c r="S117" s="106"/>
    </row>
    <row r="118" spans="1:19" ht="22.15" customHeight="1">
      <c r="C118" s="360" t="s">
        <v>75</v>
      </c>
      <c r="D118" s="360"/>
      <c r="E118" s="360"/>
      <c r="F118" s="360"/>
      <c r="G118" s="360"/>
      <c r="H118" s="360"/>
      <c r="I118" s="360"/>
      <c r="J118" s="360"/>
      <c r="K118" s="65"/>
      <c r="L118" s="65"/>
      <c r="M118" s="65"/>
      <c r="N118" s="243"/>
      <c r="O118" s="243"/>
      <c r="P118" s="243"/>
    </row>
    <row r="119" spans="1:19" ht="4.1500000000000004" customHeight="1">
      <c r="D119" s="51"/>
      <c r="E119" s="51"/>
      <c r="F119" s="52"/>
      <c r="G119" s="52"/>
      <c r="H119" s="52"/>
      <c r="I119" s="53"/>
      <c r="J119" s="53"/>
      <c r="K119" s="53"/>
      <c r="L119" s="53"/>
      <c r="M119" s="53"/>
    </row>
    <row r="120" spans="1:19" ht="30" customHeight="1">
      <c r="A120" s="304">
        <f>IF(E120="",0,1)</f>
        <v>0</v>
      </c>
      <c r="D120" s="32" t="s">
        <v>76</v>
      </c>
      <c r="E120" s="164"/>
      <c r="F120" s="52"/>
      <c r="G120" s="52"/>
      <c r="H120" s="52"/>
      <c r="I120" s="53"/>
      <c r="J120" s="53"/>
      <c r="K120" s="53"/>
      <c r="L120" s="53"/>
      <c r="M120" s="53"/>
    </row>
    <row r="121" spans="1:19" ht="25.15" customHeight="1">
      <c r="A121" s="304">
        <f>IF($A$120=0,0,IF($E$120="Yes",IF(E121="",0,1),1))</f>
        <v>0</v>
      </c>
      <c r="D121" s="54" t="s">
        <v>63</v>
      </c>
      <c r="E121" s="165"/>
      <c r="F121" s="61"/>
      <c r="G121" s="61"/>
      <c r="H121" s="61"/>
      <c r="I121" s="53"/>
      <c r="J121" s="53"/>
      <c r="K121" s="53"/>
      <c r="L121" s="53"/>
      <c r="M121" s="53"/>
    </row>
    <row r="122" spans="1:19" ht="5.45" customHeight="1">
      <c r="D122" s="51"/>
      <c r="E122" s="54"/>
      <c r="F122" s="61"/>
      <c r="G122" s="61"/>
      <c r="H122" s="61"/>
      <c r="I122" s="53"/>
      <c r="J122" s="53"/>
      <c r="K122" s="53"/>
      <c r="L122" s="53"/>
      <c r="M122" s="53"/>
    </row>
    <row r="123" spans="1:19" ht="25.15" customHeight="1">
      <c r="A123" s="304">
        <f>IF($A$120=0,0,IF($E$120="Yes",IF(E123="",0,1),1))</f>
        <v>0</v>
      </c>
      <c r="D123" s="54" t="s">
        <v>64</v>
      </c>
      <c r="E123" s="364"/>
      <c r="F123" s="364"/>
      <c r="G123" s="61"/>
      <c r="H123" s="61"/>
      <c r="I123" s="53"/>
      <c r="J123" s="53"/>
      <c r="K123" s="53"/>
      <c r="L123" s="53"/>
      <c r="M123" s="53"/>
    </row>
    <row r="124" spans="1:19" ht="5.45" customHeight="1">
      <c r="D124" s="51"/>
      <c r="E124" s="54"/>
      <c r="F124" s="61"/>
      <c r="G124" s="61"/>
      <c r="H124" s="61"/>
      <c r="I124" s="53"/>
      <c r="J124" s="53"/>
      <c r="K124" s="53"/>
      <c r="L124" s="53"/>
      <c r="M124" s="53"/>
    </row>
    <row r="125" spans="1:19" ht="15" customHeight="1">
      <c r="A125" s="304">
        <f>IF($A$120=0,0,IF($E$120="Yes",IF(F125="",0,1),1))</f>
        <v>0</v>
      </c>
      <c r="D125" s="362" t="s">
        <v>65</v>
      </c>
      <c r="E125" s="198" t="s">
        <v>66</v>
      </c>
      <c r="F125" s="363"/>
      <c r="G125" s="363"/>
      <c r="H125" s="59"/>
      <c r="I125" s="53"/>
      <c r="J125" s="53"/>
      <c r="K125" s="53"/>
      <c r="L125" s="53"/>
      <c r="M125" s="53"/>
    </row>
    <row r="126" spans="1:19" ht="15" customHeight="1">
      <c r="A126" s="304">
        <f>IF($A$120=0,0,IF($E$120="Yes",IF(F126="",0,1),1))</f>
        <v>0</v>
      </c>
      <c r="D126" s="362"/>
      <c r="E126" s="198" t="s">
        <v>67</v>
      </c>
      <c r="F126" s="363"/>
      <c r="G126" s="363"/>
      <c r="H126" s="61"/>
      <c r="I126" s="53"/>
      <c r="J126" s="53"/>
      <c r="K126" s="53"/>
      <c r="L126" s="53"/>
      <c r="M126" s="53"/>
    </row>
    <row r="127" spans="1:19" ht="15" customHeight="1">
      <c r="A127" s="304">
        <f>IF($A$120=0,0,IF($E$120="Yes",IF(F127="",0,1),1))</f>
        <v>0</v>
      </c>
      <c r="D127" s="362"/>
      <c r="E127" s="198" t="s">
        <v>68</v>
      </c>
      <c r="F127" s="363"/>
      <c r="G127" s="363"/>
      <c r="H127" s="61"/>
      <c r="I127" s="53"/>
      <c r="J127" s="53"/>
      <c r="K127" s="53"/>
      <c r="L127" s="53"/>
      <c r="M127" s="53"/>
    </row>
    <row r="128" spans="1:19" ht="15" customHeight="1">
      <c r="A128" s="304">
        <f>IF($A$120=0,0,IF($E$120="Yes",IF(F128="",0,1),1))</f>
        <v>0</v>
      </c>
      <c r="D128" s="362"/>
      <c r="E128" s="198" t="s">
        <v>69</v>
      </c>
      <c r="F128" s="363"/>
      <c r="G128" s="363"/>
      <c r="H128" s="61"/>
      <c r="I128" s="53"/>
      <c r="J128" s="53"/>
      <c r="K128" s="53"/>
      <c r="L128" s="53"/>
      <c r="M128" s="53"/>
    </row>
    <row r="129" spans="1:21" ht="15" customHeight="1">
      <c r="A129" s="304">
        <f>IF($A$120=0,0,IF($E$120="Yes",IF(F129="",0,1),1))</f>
        <v>0</v>
      </c>
      <c r="D129" s="362"/>
      <c r="E129" s="198" t="s">
        <v>70</v>
      </c>
      <c r="F129" s="363"/>
      <c r="G129" s="363"/>
      <c r="H129" s="61"/>
      <c r="I129" s="53"/>
      <c r="J129" s="53"/>
      <c r="K129" s="53"/>
      <c r="L129" s="53"/>
      <c r="M129" s="53"/>
    </row>
    <row r="130" spans="1:21" ht="5.45" customHeight="1">
      <c r="E130" s="54"/>
      <c r="F130" s="61"/>
      <c r="G130" s="61"/>
      <c r="H130" s="61"/>
      <c r="I130" s="53"/>
      <c r="J130" s="53"/>
      <c r="K130" s="53"/>
      <c r="L130" s="53"/>
      <c r="M130" s="53"/>
    </row>
    <row r="131" spans="1:21" ht="15" customHeight="1">
      <c r="A131" s="304">
        <f>IF($A$120=0,0,IF($E$120="Yes",IF(F131="",0,1),1))</f>
        <v>0</v>
      </c>
      <c r="D131" s="362" t="s">
        <v>71</v>
      </c>
      <c r="E131" s="198" t="s">
        <v>72</v>
      </c>
      <c r="F131" s="363"/>
      <c r="G131" s="363"/>
      <c r="H131" s="61"/>
      <c r="I131" s="53"/>
      <c r="J131" s="53"/>
      <c r="K131" s="53"/>
      <c r="L131" s="53"/>
      <c r="M131" s="53"/>
    </row>
    <row r="132" spans="1:21" s="35" customFormat="1" ht="15" customHeight="1">
      <c r="A132" s="304">
        <f>IF($A$120=0,0,IF($E$120="Yes",IF(F132="",0,1),1))</f>
        <v>0</v>
      </c>
      <c r="B132" s="199"/>
      <c r="C132" s="44"/>
      <c r="D132" s="362"/>
      <c r="E132" s="198" t="s">
        <v>54</v>
      </c>
      <c r="F132" s="363"/>
      <c r="G132" s="363"/>
      <c r="H132" s="54"/>
      <c r="I132" s="56"/>
      <c r="J132" s="57"/>
      <c r="K132" s="57"/>
      <c r="L132" s="57"/>
      <c r="M132" s="57"/>
      <c r="N132" s="199"/>
      <c r="O132" s="199"/>
      <c r="P132" s="199"/>
      <c r="Q132"/>
      <c r="R132" s="199"/>
      <c r="S132" s="106"/>
    </row>
    <row r="133" spans="1:21" s="35" customFormat="1" ht="15" customHeight="1">
      <c r="A133" s="304">
        <f>IF($A$120=0,0,IF($E$120="Yes",IF(F133="",0,1),1))</f>
        <v>0</v>
      </c>
      <c r="B133" s="199"/>
      <c r="C133" s="44"/>
      <c r="D133" s="362"/>
      <c r="E133" s="198" t="s">
        <v>55</v>
      </c>
      <c r="F133" s="363"/>
      <c r="G133" s="363"/>
      <c r="H133" s="54"/>
      <c r="I133" s="58"/>
      <c r="J133" s="58"/>
      <c r="K133" s="58"/>
      <c r="L133" s="58"/>
      <c r="M133" s="58"/>
      <c r="N133" s="199"/>
      <c r="O133" s="199"/>
      <c r="P133" s="199"/>
      <c r="Q133"/>
      <c r="R133" s="199"/>
      <c r="S133" s="106"/>
    </row>
    <row r="134" spans="1:21" s="35" customFormat="1" ht="15" customHeight="1">
      <c r="A134" s="304">
        <f>IF($A$120=0,0,IF($E$120="Yes",IF(F134="",0,1),1))</f>
        <v>0</v>
      </c>
      <c r="B134" s="199"/>
      <c r="C134" s="44"/>
      <c r="D134" s="362"/>
      <c r="E134" s="198" t="s">
        <v>56</v>
      </c>
      <c r="F134" s="363"/>
      <c r="G134" s="363"/>
      <c r="H134" s="127"/>
      <c r="I134" s="58"/>
      <c r="J134" s="58"/>
      <c r="K134" s="58"/>
      <c r="L134" s="58"/>
      <c r="M134" s="58"/>
      <c r="N134" s="199"/>
      <c r="O134" s="199"/>
      <c r="P134" s="199"/>
      <c r="Q134"/>
      <c r="R134" s="199"/>
      <c r="S134" s="106"/>
    </row>
    <row r="135" spans="1:21" s="35" customFormat="1" ht="10.9" customHeight="1">
      <c r="A135" s="304"/>
      <c r="B135" s="199"/>
      <c r="C135" s="44"/>
      <c r="D135" s="60"/>
      <c r="E135" s="28"/>
      <c r="F135" s="28"/>
      <c r="G135" s="28"/>
      <c r="H135" s="28"/>
      <c r="I135" s="58"/>
      <c r="J135" s="58"/>
      <c r="K135" s="58"/>
      <c r="L135" s="58"/>
      <c r="M135" s="58"/>
      <c r="N135" s="199"/>
      <c r="O135" s="199"/>
      <c r="P135" s="199"/>
      <c r="Q135"/>
      <c r="R135" s="199"/>
      <c r="S135" s="106"/>
    </row>
    <row r="136" spans="1:21" s="35" customFormat="1" ht="15" customHeight="1">
      <c r="A136" s="304"/>
      <c r="B136" s="199"/>
      <c r="C136" s="360" t="s">
        <v>77</v>
      </c>
      <c r="D136" s="360"/>
      <c r="E136" s="360"/>
      <c r="F136" s="360"/>
      <c r="G136" s="360"/>
      <c r="H136" s="360"/>
      <c r="I136" s="360"/>
      <c r="J136" s="360"/>
      <c r="K136" s="65"/>
      <c r="L136" s="65"/>
      <c r="M136" s="65"/>
      <c r="N136" s="199"/>
      <c r="O136" s="199"/>
      <c r="P136" s="199"/>
      <c r="Q136"/>
      <c r="R136" s="199"/>
      <c r="S136" s="106"/>
    </row>
    <row r="137" spans="1:21" s="35" customFormat="1" ht="6.6" customHeight="1">
      <c r="A137" s="304"/>
      <c r="B137" s="199"/>
      <c r="C137" s="44"/>
      <c r="D137" s="27"/>
      <c r="F137" s="61"/>
      <c r="G137" s="61"/>
      <c r="H137" s="62"/>
      <c r="I137" s="56"/>
      <c r="J137" s="57"/>
      <c r="K137" s="57"/>
      <c r="L137" s="57"/>
      <c r="M137" s="57"/>
      <c r="N137" s="199"/>
      <c r="O137" s="199"/>
      <c r="P137" s="199"/>
      <c r="Q137"/>
      <c r="R137" s="199"/>
      <c r="S137" s="106"/>
    </row>
    <row r="138" spans="1:21" s="35" customFormat="1" ht="41.45" customHeight="1">
      <c r="A138" s="304">
        <f>IF(J138="",0,1)</f>
        <v>0</v>
      </c>
      <c r="B138" s="199"/>
      <c r="C138" s="44"/>
      <c r="D138" s="369" t="s">
        <v>78</v>
      </c>
      <c r="E138" s="369"/>
      <c r="F138" s="369"/>
      <c r="G138" s="369"/>
      <c r="H138" s="369"/>
      <c r="J138" s="164"/>
      <c r="K138" s="44"/>
      <c r="L138" s="44"/>
      <c r="M138" s="44"/>
      <c r="N138" s="359" t="s">
        <v>79</v>
      </c>
      <c r="O138" s="359"/>
      <c r="P138" s="359"/>
      <c r="Q138"/>
      <c r="R138" s="199"/>
      <c r="S138" s="106"/>
    </row>
    <row r="139" spans="1:21" s="27" customFormat="1" ht="7.9" customHeight="1">
      <c r="A139" s="304"/>
      <c r="B139" s="200"/>
      <c r="C139" s="12"/>
      <c r="E139" s="59"/>
      <c r="F139" s="59"/>
      <c r="G139" s="59"/>
      <c r="H139" s="54"/>
      <c r="I139" s="58"/>
      <c r="J139" s="58"/>
      <c r="K139" s="58"/>
      <c r="L139" s="58"/>
      <c r="M139" s="58"/>
      <c r="N139" s="200"/>
      <c r="O139" s="200"/>
      <c r="P139" s="200"/>
      <c r="Q139"/>
      <c r="R139" s="199"/>
      <c r="S139" s="55"/>
      <c r="U139"/>
    </row>
    <row r="140" spans="1:21" s="27" customFormat="1" ht="18.600000000000001" customHeight="1">
      <c r="A140" s="304">
        <f>IF(J140="",0,1)</f>
        <v>0</v>
      </c>
      <c r="B140" s="200"/>
      <c r="C140" s="12"/>
      <c r="D140" s="378" t="s">
        <v>80</v>
      </c>
      <c r="E140" s="378"/>
      <c r="F140" s="378"/>
      <c r="G140" s="378"/>
      <c r="H140" s="378"/>
      <c r="I140" s="58"/>
      <c r="J140" s="101"/>
      <c r="K140" s="59"/>
      <c r="L140" s="59"/>
      <c r="M140" s="59"/>
      <c r="N140" s="200"/>
      <c r="O140" s="200"/>
      <c r="P140" s="200"/>
      <c r="Q140"/>
      <c r="R140" s="199"/>
      <c r="S140" s="55"/>
    </row>
    <row r="141" spans="1:21" s="27" customFormat="1" ht="13.15" customHeight="1">
      <c r="A141" s="304"/>
      <c r="B141" s="200"/>
      <c r="C141" s="12"/>
      <c r="D141" s="63"/>
      <c r="E141" s="63"/>
      <c r="F141" s="63"/>
      <c r="G141" s="59"/>
      <c r="H141" s="54"/>
      <c r="I141" s="58"/>
      <c r="J141" s="58"/>
      <c r="K141" s="58"/>
      <c r="L141" s="58"/>
      <c r="M141" s="58"/>
      <c r="N141" s="200"/>
      <c r="O141" s="200"/>
      <c r="P141" s="200"/>
      <c r="Q141"/>
      <c r="R141" s="199"/>
      <c r="S141" s="55"/>
    </row>
    <row r="142" spans="1:21" s="64" customFormat="1" ht="21">
      <c r="A142" s="305"/>
      <c r="B142" s="383" t="s">
        <v>81</v>
      </c>
      <c r="C142" s="383"/>
      <c r="D142" s="383"/>
      <c r="E142" s="383"/>
      <c r="F142" s="383"/>
      <c r="G142" s="383"/>
      <c r="H142" s="383"/>
      <c r="I142" s="383"/>
      <c r="J142" s="383"/>
      <c r="K142" s="383"/>
      <c r="L142" s="383"/>
      <c r="M142" s="383"/>
      <c r="N142" s="383"/>
      <c r="O142" s="383"/>
      <c r="P142" s="200"/>
      <c r="Q142"/>
      <c r="R142" s="199"/>
      <c r="S142" s="111"/>
    </row>
    <row r="143" spans="1:21" s="64" customFormat="1" ht="4.9000000000000004" customHeight="1">
      <c r="A143" s="305"/>
      <c r="B143" s="199"/>
      <c r="C143" s="12"/>
      <c r="D143" s="51"/>
      <c r="E143" s="51"/>
      <c r="F143" s="52"/>
      <c r="G143" s="52"/>
      <c r="H143" s="52"/>
      <c r="I143" s="53"/>
      <c r="J143" s="53"/>
      <c r="K143" s="53"/>
      <c r="L143" s="53"/>
      <c r="M143" s="53"/>
      <c r="N143" s="199"/>
      <c r="O143" s="199"/>
      <c r="P143" s="199"/>
      <c r="Q143"/>
      <c r="R143" s="199"/>
      <c r="S143" s="111"/>
    </row>
    <row r="144" spans="1:21" s="64" customFormat="1">
      <c r="A144" s="305"/>
      <c r="B144" s="199"/>
      <c r="C144" s="413" t="s">
        <v>82</v>
      </c>
      <c r="D144" s="413"/>
      <c r="E144" s="413"/>
      <c r="F144" s="413"/>
      <c r="G144" s="413"/>
      <c r="H144" s="413"/>
      <c r="I144" s="413"/>
      <c r="J144" s="413"/>
      <c r="K144" s="65"/>
      <c r="L144" s="65"/>
      <c r="M144" s="65"/>
      <c r="N144" s="243"/>
      <c r="O144" s="243"/>
      <c r="P144" s="243"/>
      <c r="Q144"/>
      <c r="R144" s="199"/>
      <c r="S144" s="111"/>
    </row>
    <row r="145" spans="1:19" s="64" customFormat="1" ht="6.6" customHeight="1">
      <c r="A145" s="305"/>
      <c r="B145" s="199"/>
      <c r="C145"/>
      <c r="D145"/>
      <c r="E145"/>
      <c r="F145"/>
      <c r="G145"/>
      <c r="H145"/>
      <c r="I145"/>
      <c r="J145"/>
      <c r="K145"/>
      <c r="L145"/>
      <c r="M145"/>
      <c r="N145" s="199"/>
      <c r="O145" s="199"/>
      <c r="P145" s="243"/>
      <c r="Q145"/>
      <c r="R145" s="199"/>
      <c r="S145" s="111"/>
    </row>
    <row r="146" spans="1:19" s="64" customFormat="1" ht="28.15" customHeight="1">
      <c r="A146" s="305"/>
      <c r="B146" s="199"/>
      <c r="C146" s="224" t="s">
        <v>83</v>
      </c>
      <c r="D146"/>
      <c r="E146"/>
      <c r="F146"/>
      <c r="G146"/>
      <c r="H146"/>
      <c r="I146"/>
      <c r="J146"/>
      <c r="K146"/>
      <c r="L146"/>
      <c r="M146"/>
      <c r="N146" s="199"/>
      <c r="O146" s="199"/>
      <c r="P146" s="243"/>
      <c r="Q146"/>
      <c r="R146" s="199"/>
      <c r="S146" s="111"/>
    </row>
    <row r="147" spans="1:19" s="64" customFormat="1">
      <c r="A147" s="305"/>
      <c r="B147" s="202"/>
      <c r="C147" s="66"/>
      <c r="D147" s="388" t="s">
        <v>84</v>
      </c>
      <c r="E147" s="388" t="s">
        <v>85</v>
      </c>
      <c r="F147" s="388" t="s">
        <v>86</v>
      </c>
      <c r="G147" s="388"/>
      <c r="H147" s="388" t="s">
        <v>87</v>
      </c>
      <c r="I147" s="388"/>
      <c r="J147" s="388"/>
      <c r="K147" s="67"/>
      <c r="L147" s="394" t="s">
        <v>88</v>
      </c>
      <c r="M147" s="395"/>
      <c r="N147" s="396"/>
      <c r="O147" s="392" t="s">
        <v>89</v>
      </c>
      <c r="P147" s="391"/>
      <c r="Q147"/>
      <c r="R147" s="199"/>
      <c r="S147" s="111"/>
    </row>
    <row r="148" spans="1:19" s="64" customFormat="1">
      <c r="A148" s="305"/>
      <c r="B148" s="202"/>
      <c r="C148" s="66"/>
      <c r="D148" s="388"/>
      <c r="E148" s="388"/>
      <c r="F148" s="68" t="s">
        <v>90</v>
      </c>
      <c r="G148" s="69" t="s">
        <v>91</v>
      </c>
      <c r="H148" s="70" t="s">
        <v>92</v>
      </c>
      <c r="I148" s="67"/>
      <c r="J148" s="70" t="s">
        <v>93</v>
      </c>
      <c r="K148" s="67"/>
      <c r="L148" s="244" t="s">
        <v>92</v>
      </c>
      <c r="M148" s="255"/>
      <c r="N148" s="244" t="s">
        <v>91</v>
      </c>
      <c r="O148" s="393"/>
      <c r="P148" s="391"/>
      <c r="Q148"/>
      <c r="R148" s="199"/>
      <c r="S148" s="111"/>
    </row>
    <row r="149" spans="1:19" s="71" customFormat="1" ht="13.15">
      <c r="A149" s="416">
        <f>IF(COUNT(F149:N153)=30,1,0)</f>
        <v>0</v>
      </c>
      <c r="B149" s="203"/>
      <c r="C149" s="26"/>
      <c r="D149" s="385" t="s">
        <v>94</v>
      </c>
      <c r="E149" s="72" t="s">
        <v>95</v>
      </c>
      <c r="F149" s="147"/>
      <c r="G149" s="147"/>
      <c r="H149" s="147"/>
      <c r="I149" s="303"/>
      <c r="J149" s="147"/>
      <c r="K149" s="303"/>
      <c r="L149" s="303"/>
      <c r="M149" s="303"/>
      <c r="N149" s="245"/>
      <c r="O149" s="314">
        <f>SUM(E149:N149)</f>
        <v>0</v>
      </c>
      <c r="P149" s="310"/>
      <c r="Q149" s="73"/>
      <c r="R149" s="204"/>
      <c r="S149" s="112"/>
    </row>
    <row r="150" spans="1:19" s="71" customFormat="1" ht="13.15">
      <c r="A150" s="416"/>
      <c r="B150" s="203"/>
      <c r="C150" s="26"/>
      <c r="D150" s="385"/>
      <c r="E150" s="72" t="s">
        <v>96</v>
      </c>
      <c r="F150" s="147"/>
      <c r="G150" s="147"/>
      <c r="H150" s="147"/>
      <c r="I150" s="303"/>
      <c r="J150" s="147"/>
      <c r="K150" s="303"/>
      <c r="L150" s="303"/>
      <c r="M150" s="303"/>
      <c r="N150" s="245"/>
      <c r="O150" s="314">
        <f>SUM(E150:N150)</f>
        <v>0</v>
      </c>
      <c r="P150" s="310"/>
      <c r="Q150" s="73"/>
      <c r="R150" s="204"/>
      <c r="S150" s="112"/>
    </row>
    <row r="151" spans="1:19" s="71" customFormat="1" ht="13.15">
      <c r="A151" s="416"/>
      <c r="B151" s="203"/>
      <c r="C151" s="26"/>
      <c r="D151" s="385"/>
      <c r="E151" s="72" t="s">
        <v>97</v>
      </c>
      <c r="F151" s="147"/>
      <c r="G151" s="147"/>
      <c r="H151" s="147"/>
      <c r="I151" s="303"/>
      <c r="J151" s="147"/>
      <c r="K151" s="303"/>
      <c r="L151" s="303"/>
      <c r="M151" s="303"/>
      <c r="N151" s="245"/>
      <c r="O151" s="314">
        <f>SUM(E151:N151)</f>
        <v>0</v>
      </c>
      <c r="P151" s="310"/>
      <c r="Q151" s="73"/>
      <c r="R151" s="204"/>
      <c r="S151" s="112"/>
    </row>
    <row r="152" spans="1:19" s="71" customFormat="1" ht="13.15">
      <c r="A152" s="416"/>
      <c r="B152" s="203"/>
      <c r="C152" s="26"/>
      <c r="D152" s="385"/>
      <c r="E152" s="72" t="s">
        <v>98</v>
      </c>
      <c r="F152" s="147"/>
      <c r="G152" s="147"/>
      <c r="H152" s="147"/>
      <c r="I152" s="303"/>
      <c r="J152" s="147"/>
      <c r="K152" s="303"/>
      <c r="L152" s="303"/>
      <c r="M152" s="303"/>
      <c r="N152" s="245"/>
      <c r="O152" s="314">
        <f>SUM(E152:N152)</f>
        <v>0</v>
      </c>
      <c r="P152" s="310"/>
      <c r="Q152" s="73"/>
      <c r="R152" s="204"/>
      <c r="S152" s="112"/>
    </row>
    <row r="153" spans="1:19" s="71" customFormat="1" ht="13.15">
      <c r="A153" s="416"/>
      <c r="B153" s="203"/>
      <c r="C153" s="26"/>
      <c r="D153" s="72"/>
      <c r="E153" s="72" t="s">
        <v>99</v>
      </c>
      <c r="F153" s="147"/>
      <c r="G153" s="147"/>
      <c r="H153" s="147"/>
      <c r="I153" s="303"/>
      <c r="J153" s="147"/>
      <c r="K153" s="303"/>
      <c r="L153" s="303"/>
      <c r="M153" s="303"/>
      <c r="N153" s="245"/>
      <c r="O153" s="314">
        <f>SUM(E153:N153)</f>
        <v>0</v>
      </c>
      <c r="P153" s="310"/>
      <c r="R153" s="203"/>
      <c r="S153" s="112"/>
    </row>
    <row r="154" spans="1:19" s="71" customFormat="1" ht="13.9" customHeight="1">
      <c r="A154" s="242"/>
      <c r="B154" s="203"/>
      <c r="C154" s="26"/>
      <c r="D154" s="386" t="s">
        <v>100</v>
      </c>
      <c r="E154" s="386"/>
      <c r="F154" s="148">
        <f>SUM(F149:F153)</f>
        <v>0</v>
      </c>
      <c r="G154" s="148">
        <f t="shared" ref="G154:N154" si="3">SUM(G149:G153)</f>
        <v>0</v>
      </c>
      <c r="H154" s="148">
        <f t="shared" si="3"/>
        <v>0</v>
      </c>
      <c r="I154" s="148"/>
      <c r="J154" s="148">
        <f t="shared" si="3"/>
        <v>0</v>
      </c>
      <c r="K154" s="148"/>
      <c r="L154" s="148"/>
      <c r="M154" s="148"/>
      <c r="N154" s="246">
        <f t="shared" si="3"/>
        <v>0</v>
      </c>
      <c r="O154" s="315">
        <f>SUM(O149:O153)</f>
        <v>0</v>
      </c>
      <c r="P154" s="311"/>
      <c r="R154" s="203"/>
      <c r="S154" s="112"/>
    </row>
    <row r="155" spans="1:19" s="73" customFormat="1" ht="13.15">
      <c r="A155" s="416">
        <f>IF(COUNT(F155:N159)=30,1,0)</f>
        <v>0</v>
      </c>
      <c r="B155" s="204"/>
      <c r="C155" s="74"/>
      <c r="D155" s="385" t="s">
        <v>101</v>
      </c>
      <c r="E155" s="72" t="s">
        <v>95</v>
      </c>
      <c r="F155" s="147"/>
      <c r="G155" s="147"/>
      <c r="H155" s="147"/>
      <c r="I155" s="147"/>
      <c r="J155" s="147"/>
      <c r="K155" s="147"/>
      <c r="L155" s="147"/>
      <c r="M155" s="147"/>
      <c r="N155" s="245"/>
      <c r="O155" s="314">
        <f>SUM(E155:N155)</f>
        <v>0</v>
      </c>
      <c r="P155" s="310"/>
      <c r="R155" s="204"/>
      <c r="S155" s="113"/>
    </row>
    <row r="156" spans="1:19" s="73" customFormat="1" ht="13.15">
      <c r="A156" s="416"/>
      <c r="B156" s="204"/>
      <c r="C156" s="74"/>
      <c r="D156" s="385"/>
      <c r="E156" s="72" t="s">
        <v>96</v>
      </c>
      <c r="F156" s="147"/>
      <c r="G156" s="147"/>
      <c r="H156" s="147"/>
      <c r="I156" s="147"/>
      <c r="J156" s="147"/>
      <c r="K156" s="147"/>
      <c r="L156" s="147"/>
      <c r="M156" s="147"/>
      <c r="N156" s="245"/>
      <c r="O156" s="314">
        <f>SUM(E156:N156)</f>
        <v>0</v>
      </c>
      <c r="P156" s="310"/>
      <c r="R156" s="204"/>
      <c r="S156" s="113"/>
    </row>
    <row r="157" spans="1:19" s="73" customFormat="1" ht="13.15">
      <c r="A157" s="416"/>
      <c r="B157" s="204"/>
      <c r="C157" s="74"/>
      <c r="D157" s="385"/>
      <c r="E157" s="72" t="s">
        <v>97</v>
      </c>
      <c r="F157" s="147"/>
      <c r="G157" s="147"/>
      <c r="H157" s="147"/>
      <c r="I157" s="147"/>
      <c r="J157" s="147"/>
      <c r="K157" s="147"/>
      <c r="L157" s="147"/>
      <c r="M157" s="147"/>
      <c r="N157" s="245"/>
      <c r="O157" s="314">
        <f>SUM(E157:N157)</f>
        <v>0</v>
      </c>
      <c r="P157" s="310"/>
      <c r="R157" s="204"/>
      <c r="S157" s="113"/>
    </row>
    <row r="158" spans="1:19" s="73" customFormat="1" ht="13.15">
      <c r="A158" s="416"/>
      <c r="B158" s="204"/>
      <c r="C158" s="74"/>
      <c r="D158" s="385"/>
      <c r="E158" s="72" t="s">
        <v>98</v>
      </c>
      <c r="F158" s="147"/>
      <c r="G158" s="147"/>
      <c r="H158" s="147"/>
      <c r="I158" s="147"/>
      <c r="J158" s="147"/>
      <c r="K158" s="147"/>
      <c r="L158" s="147"/>
      <c r="M158" s="147"/>
      <c r="N158" s="245"/>
      <c r="O158" s="314">
        <f>SUM(E158:N158)</f>
        <v>0</v>
      </c>
      <c r="P158" s="310"/>
      <c r="R158" s="204"/>
      <c r="S158" s="113"/>
    </row>
    <row r="159" spans="1:19" s="73" customFormat="1" ht="13.15">
      <c r="A159" s="416"/>
      <c r="B159" s="204"/>
      <c r="C159" s="74"/>
      <c r="D159" s="385"/>
      <c r="E159" s="72" t="s">
        <v>99</v>
      </c>
      <c r="F159" s="147"/>
      <c r="G159" s="147"/>
      <c r="H159" s="147"/>
      <c r="I159" s="147"/>
      <c r="J159" s="147"/>
      <c r="K159" s="147"/>
      <c r="L159" s="147"/>
      <c r="M159" s="147"/>
      <c r="N159" s="245"/>
      <c r="O159" s="314">
        <f>SUM(E159:N159)</f>
        <v>0</v>
      </c>
      <c r="P159" s="310"/>
      <c r="R159" s="204"/>
      <c r="S159" s="113"/>
    </row>
    <row r="160" spans="1:19" s="73" customFormat="1" ht="14.45" customHeight="1">
      <c r="A160" s="306"/>
      <c r="B160" s="204"/>
      <c r="C160" s="74"/>
      <c r="D160" s="386" t="s">
        <v>102</v>
      </c>
      <c r="E160" s="386"/>
      <c r="F160" s="148">
        <f>SUM(F155:F159)</f>
        <v>0</v>
      </c>
      <c r="G160" s="148">
        <f>SUM(G155:G159)</f>
        <v>0</v>
      </c>
      <c r="H160" s="148">
        <f>SUM(H155:H159)</f>
        <v>0</v>
      </c>
      <c r="I160" s="148"/>
      <c r="J160" s="148">
        <f>SUM(J155:J159)</f>
        <v>0</v>
      </c>
      <c r="K160" s="148"/>
      <c r="L160" s="148"/>
      <c r="M160" s="148"/>
      <c r="N160" s="246">
        <f>SUM(N155:N159)</f>
        <v>0</v>
      </c>
      <c r="O160" s="315">
        <f>SUM(O155:O159)</f>
        <v>0</v>
      </c>
      <c r="P160" s="311"/>
      <c r="R160" s="204"/>
      <c r="S160" s="113"/>
    </row>
    <row r="161" spans="1:19" s="73" customFormat="1" ht="13.15">
      <c r="A161" s="416">
        <f>IF(COUNT(F161:N165)=30,1,0)</f>
        <v>0</v>
      </c>
      <c r="B161" s="204"/>
      <c r="C161" s="74"/>
      <c r="D161" s="385" t="s">
        <v>103</v>
      </c>
      <c r="E161" s="72" t="s">
        <v>95</v>
      </c>
      <c r="F161" s="147"/>
      <c r="G161" s="147"/>
      <c r="H161" s="147"/>
      <c r="I161" s="147"/>
      <c r="J161" s="147"/>
      <c r="K161" s="147"/>
      <c r="L161" s="147"/>
      <c r="M161" s="147"/>
      <c r="N161" s="245"/>
      <c r="O161" s="314">
        <f>SUM(E161:N161)</f>
        <v>0</v>
      </c>
      <c r="P161" s="310"/>
      <c r="R161" s="204"/>
      <c r="S161" s="113"/>
    </row>
    <row r="162" spans="1:19" s="73" customFormat="1" ht="13.15">
      <c r="A162" s="416"/>
      <c r="B162" s="204"/>
      <c r="C162" s="74"/>
      <c r="D162" s="385"/>
      <c r="E162" s="72" t="s">
        <v>96</v>
      </c>
      <c r="F162" s="147"/>
      <c r="G162" s="147"/>
      <c r="H162" s="147"/>
      <c r="I162" s="147"/>
      <c r="J162" s="147"/>
      <c r="K162" s="147"/>
      <c r="L162" s="147"/>
      <c r="M162" s="147"/>
      <c r="N162" s="245"/>
      <c r="O162" s="314">
        <f>SUM(E162:N162)</f>
        <v>0</v>
      </c>
      <c r="P162" s="310"/>
      <c r="R162" s="204"/>
      <c r="S162" s="113"/>
    </row>
    <row r="163" spans="1:19" s="73" customFormat="1" ht="13.15">
      <c r="A163" s="416"/>
      <c r="B163" s="204"/>
      <c r="C163" s="74"/>
      <c r="D163" s="385"/>
      <c r="E163" s="72" t="s">
        <v>97</v>
      </c>
      <c r="F163" s="147"/>
      <c r="G163" s="147"/>
      <c r="H163" s="147"/>
      <c r="I163" s="147"/>
      <c r="J163" s="147"/>
      <c r="K163" s="147"/>
      <c r="L163" s="147"/>
      <c r="M163" s="147"/>
      <c r="N163" s="245"/>
      <c r="O163" s="314">
        <f>SUM(E163:N163)</f>
        <v>0</v>
      </c>
      <c r="P163" s="310"/>
      <c r="R163" s="204"/>
      <c r="S163" s="113"/>
    </row>
    <row r="164" spans="1:19" s="73" customFormat="1" ht="13.15">
      <c r="A164" s="416"/>
      <c r="B164" s="204"/>
      <c r="C164" s="74"/>
      <c r="D164" s="385"/>
      <c r="E164" s="72" t="s">
        <v>98</v>
      </c>
      <c r="F164" s="147"/>
      <c r="G164" s="147"/>
      <c r="H164" s="147"/>
      <c r="I164" s="147"/>
      <c r="J164" s="147"/>
      <c r="K164" s="147"/>
      <c r="L164" s="147"/>
      <c r="M164" s="147"/>
      <c r="N164" s="245"/>
      <c r="O164" s="314">
        <f>SUM(E164:N164)</f>
        <v>0</v>
      </c>
      <c r="P164" s="310"/>
      <c r="R164" s="204"/>
      <c r="S164" s="113"/>
    </row>
    <row r="165" spans="1:19" s="73" customFormat="1" ht="13.15">
      <c r="A165" s="416"/>
      <c r="B165" s="204"/>
      <c r="C165" s="74"/>
      <c r="D165" s="385"/>
      <c r="E165" s="72" t="s">
        <v>99</v>
      </c>
      <c r="F165" s="147"/>
      <c r="G165" s="147"/>
      <c r="H165" s="147"/>
      <c r="I165" s="147"/>
      <c r="J165" s="147"/>
      <c r="K165" s="147"/>
      <c r="L165" s="147"/>
      <c r="M165" s="147"/>
      <c r="N165" s="245"/>
      <c r="O165" s="314">
        <f>SUM(E165:N165)</f>
        <v>0</v>
      </c>
      <c r="P165" s="310"/>
      <c r="R165" s="204"/>
      <c r="S165" s="113"/>
    </row>
    <row r="166" spans="1:19" s="73" customFormat="1" ht="14.45" customHeight="1">
      <c r="A166" s="306"/>
      <c r="B166" s="204"/>
      <c r="C166" s="74"/>
      <c r="D166" s="386" t="s">
        <v>104</v>
      </c>
      <c r="E166" s="386"/>
      <c r="F166" s="148">
        <f>SUM(F161:F165)</f>
        <v>0</v>
      </c>
      <c r="G166" s="148">
        <f>SUM(G161:G165)</f>
        <v>0</v>
      </c>
      <c r="H166" s="148">
        <f>SUM(H161:H165)</f>
        <v>0</v>
      </c>
      <c r="I166" s="148"/>
      <c r="J166" s="148">
        <f>SUM(J161:J165)</f>
        <v>0</v>
      </c>
      <c r="K166" s="148"/>
      <c r="L166" s="148"/>
      <c r="M166" s="148"/>
      <c r="N166" s="246">
        <f>SUM(N161:N165)</f>
        <v>0</v>
      </c>
      <c r="O166" s="315">
        <f>SUM(O161:O165)</f>
        <v>0</v>
      </c>
      <c r="P166" s="318"/>
      <c r="R166" s="204"/>
      <c r="S166" s="113"/>
    </row>
    <row r="167" spans="1:19" ht="3.6" customHeight="1">
      <c r="D167" s="75"/>
      <c r="E167" s="75"/>
      <c r="F167" s="149"/>
      <c r="G167" s="149"/>
      <c r="H167" s="149"/>
      <c r="I167" s="150"/>
      <c r="J167" s="149"/>
      <c r="K167" s="151"/>
      <c r="L167" s="151"/>
      <c r="M167" s="151"/>
      <c r="N167" s="247"/>
      <c r="O167" s="316"/>
      <c r="P167" s="312"/>
    </row>
    <row r="168" spans="1:19" ht="14.45" customHeight="1" thickBot="1">
      <c r="A168" s="304">
        <f>IF(SUM(F168:P168)&lt;=0,0,1)</f>
        <v>0</v>
      </c>
      <c r="D168" s="387" t="s">
        <v>105</v>
      </c>
      <c r="E168" s="387"/>
      <c r="F168" s="152">
        <f>F166+F160+F154</f>
        <v>0</v>
      </c>
      <c r="G168" s="152">
        <f t="shared" ref="G168:N168" si="4">G166+G160+G154</f>
        <v>0</v>
      </c>
      <c r="H168" s="152">
        <f t="shared" si="4"/>
        <v>0</v>
      </c>
      <c r="I168" s="152"/>
      <c r="J168" s="152">
        <f t="shared" si="4"/>
        <v>0</v>
      </c>
      <c r="K168" s="152"/>
      <c r="L168" s="152"/>
      <c r="M168" s="152"/>
      <c r="N168" s="248">
        <f t="shared" si="4"/>
        <v>0</v>
      </c>
      <c r="O168" s="317">
        <f>O166+O160+O154</f>
        <v>0</v>
      </c>
      <c r="P168" s="313"/>
    </row>
    <row r="169" spans="1:19" ht="5.45" customHeight="1" thickTop="1">
      <c r="J169" s="48"/>
      <c r="K169" s="48"/>
      <c r="L169" s="48"/>
      <c r="M169" s="48"/>
    </row>
    <row r="170" spans="1:19" ht="13.15" customHeight="1">
      <c r="J170" s="48"/>
      <c r="K170" s="48"/>
      <c r="L170" s="48"/>
      <c r="M170" s="48"/>
    </row>
    <row r="171" spans="1:19" ht="14.45" customHeight="1">
      <c r="C171" s="413" t="s">
        <v>106</v>
      </c>
      <c r="D171" s="413"/>
      <c r="E171" s="413"/>
      <c r="F171" s="413"/>
      <c r="G171" s="413"/>
      <c r="H171" s="413"/>
      <c r="I171" s="413"/>
      <c r="J171" s="413"/>
      <c r="K171" s="48"/>
      <c r="L171" s="48"/>
      <c r="M171" s="48"/>
    </row>
    <row r="172" spans="1:19" ht="6.6" customHeight="1">
      <c r="C172"/>
      <c r="H172"/>
      <c r="J172"/>
      <c r="K172"/>
      <c r="L172"/>
      <c r="M172"/>
    </row>
    <row r="173" spans="1:19" ht="14.45" customHeight="1">
      <c r="A173" s="304">
        <f>IF(J173="",0,1)</f>
        <v>1</v>
      </c>
      <c r="D173" s="378" t="s">
        <v>107</v>
      </c>
      <c r="E173" s="378"/>
      <c r="F173" s="378"/>
      <c r="G173" s="378"/>
      <c r="H173" s="378"/>
      <c r="I173" s="58"/>
      <c r="J173" s="414">
        <v>0</v>
      </c>
      <c r="K173" s="48"/>
      <c r="L173" s="48"/>
      <c r="M173" s="48"/>
      <c r="N173" s="412" t="s">
        <v>108</v>
      </c>
      <c r="O173" s="412"/>
      <c r="P173" s="412"/>
    </row>
    <row r="174" spans="1:19" ht="14.45" customHeight="1">
      <c r="D174" s="378"/>
      <c r="E174" s="378"/>
      <c r="F174" s="378"/>
      <c r="G174" s="378"/>
      <c r="H174" s="378"/>
      <c r="J174" s="415"/>
      <c r="K174" s="48"/>
      <c r="L174" s="48"/>
      <c r="M174" s="48"/>
      <c r="N174" s="412"/>
      <c r="O174" s="412"/>
      <c r="P174" s="412"/>
    </row>
    <row r="177" spans="1:16" ht="30.6" customHeight="1">
      <c r="B177" s="383" t="s">
        <v>109</v>
      </c>
      <c r="C177" s="383"/>
      <c r="D177" s="383"/>
      <c r="E177" s="383"/>
      <c r="F177" s="383"/>
      <c r="G177" s="383"/>
      <c r="H177" s="383"/>
      <c r="I177" s="383"/>
      <c r="J177" s="383"/>
      <c r="K177" s="383"/>
      <c r="L177" s="383"/>
      <c r="M177" s="383"/>
      <c r="N177" s="383"/>
      <c r="O177" s="383"/>
    </row>
    <row r="178" spans="1:16" ht="14.45" customHeight="1">
      <c r="C178" s="66"/>
    </row>
    <row r="179" spans="1:16" ht="14.45" customHeight="1">
      <c r="A179" s="304">
        <f>IF(H179="",0,1)</f>
        <v>0</v>
      </c>
      <c r="C179" s="78" t="s">
        <v>110</v>
      </c>
      <c r="D179" s="76" t="s">
        <v>111</v>
      </c>
      <c r="E179" s="76"/>
      <c r="F179" s="76"/>
      <c r="G179" s="76"/>
      <c r="H179" s="102"/>
    </row>
    <row r="180" spans="1:16" ht="3.6" customHeight="1">
      <c r="C180" s="66"/>
    </row>
    <row r="181" spans="1:16" ht="19.899999999999999" customHeight="1">
      <c r="A181" s="304">
        <f>IF(H181="",0,1)</f>
        <v>0</v>
      </c>
      <c r="C181" s="397" t="s">
        <v>112</v>
      </c>
      <c r="D181" s="389" t="s">
        <v>113</v>
      </c>
      <c r="E181" s="389"/>
      <c r="F181" s="389"/>
      <c r="G181" s="389"/>
      <c r="H181" s="102"/>
      <c r="I181" s="10"/>
      <c r="J181" s="370" t="s">
        <v>114</v>
      </c>
      <c r="K181" s="370"/>
      <c r="L181" s="370"/>
      <c r="M181" s="370"/>
      <c r="N181" s="370"/>
      <c r="O181" s="370"/>
      <c r="P181" s="370"/>
    </row>
    <row r="182" spans="1:16" ht="19.899999999999999" customHeight="1">
      <c r="C182" s="397"/>
      <c r="D182" s="389"/>
      <c r="E182" s="389"/>
      <c r="F182" s="389"/>
      <c r="G182" s="389"/>
      <c r="H182" s="80"/>
      <c r="I182" s="10"/>
      <c r="J182" s="358"/>
      <c r="K182" s="358"/>
      <c r="L182" s="358"/>
      <c r="M182" s="358"/>
      <c r="N182" s="358"/>
      <c r="O182" s="358"/>
      <c r="P182" s="358"/>
    </row>
    <row r="183" spans="1:16" ht="6" customHeight="1">
      <c r="C183" s="78"/>
      <c r="D183" s="76"/>
      <c r="E183" s="76"/>
      <c r="F183" s="76"/>
      <c r="G183" s="76"/>
      <c r="H183" s="80"/>
      <c r="I183" s="10"/>
      <c r="J183" s="77"/>
      <c r="K183" s="77"/>
      <c r="L183" s="77"/>
      <c r="M183" s="77"/>
      <c r="N183" s="249"/>
      <c r="O183" s="249"/>
    </row>
    <row r="184" spans="1:16" ht="19.899999999999999" customHeight="1">
      <c r="A184" s="304">
        <f>IF(D185="",0,1)</f>
        <v>0</v>
      </c>
      <c r="C184" s="78" t="s">
        <v>115</v>
      </c>
      <c r="D184" s="76" t="s">
        <v>116</v>
      </c>
      <c r="E184" s="76"/>
      <c r="F184" s="76"/>
      <c r="G184" s="76"/>
      <c r="H184" s="80"/>
      <c r="I184" s="10"/>
      <c r="J184" s="77"/>
      <c r="K184" s="77"/>
      <c r="L184" s="77"/>
      <c r="M184" s="77"/>
      <c r="N184" s="249"/>
      <c r="O184" s="249"/>
    </row>
    <row r="185" spans="1:16" ht="19.899999999999999" customHeight="1">
      <c r="C185" s="78"/>
      <c r="D185" s="418"/>
      <c r="E185" s="418"/>
      <c r="F185" s="418"/>
      <c r="G185" s="418"/>
      <c r="H185" s="76"/>
      <c r="I185" s="10"/>
      <c r="J185" s="77"/>
      <c r="K185" s="77"/>
      <c r="L185" s="77"/>
      <c r="M185" s="77"/>
      <c r="N185" s="249"/>
      <c r="O185" s="249"/>
    </row>
    <row r="186" spans="1:16" ht="19.899999999999999" customHeight="1">
      <c r="C186" s="78"/>
      <c r="D186" s="418"/>
      <c r="E186" s="418"/>
      <c r="F186" s="418"/>
      <c r="G186" s="418"/>
      <c r="H186" s="76"/>
      <c r="I186" s="10"/>
      <c r="J186" s="77"/>
      <c r="K186" s="77"/>
      <c r="L186" s="77"/>
      <c r="M186" s="77"/>
      <c r="N186" s="249"/>
      <c r="O186" s="249"/>
    </row>
    <row r="187" spans="1:16" ht="6" customHeight="1">
      <c r="C187" s="78"/>
      <c r="D187" s="78"/>
      <c r="E187" s="78"/>
      <c r="F187" s="78"/>
      <c r="G187" s="78"/>
      <c r="H187" s="76"/>
      <c r="I187" s="10"/>
      <c r="J187" s="77"/>
      <c r="K187" s="77"/>
      <c r="L187" s="77"/>
      <c r="M187" s="77"/>
      <c r="N187" s="249"/>
      <c r="O187" s="249"/>
    </row>
    <row r="188" spans="1:16" ht="19.899999999999999" customHeight="1">
      <c r="A188" s="304">
        <f>IF(H188="",0,1)</f>
        <v>0</v>
      </c>
      <c r="C188" s="78" t="s">
        <v>117</v>
      </c>
      <c r="D188" s="366" t="s">
        <v>118</v>
      </c>
      <c r="E188" s="366"/>
      <c r="F188" s="366"/>
      <c r="G188" s="366"/>
      <c r="H188" s="102"/>
      <c r="I188" s="10"/>
      <c r="J188" s="419" t="s">
        <v>119</v>
      </c>
      <c r="K188" s="419"/>
      <c r="L188" s="419"/>
      <c r="M188" s="419"/>
      <c r="N188" s="419"/>
      <c r="O188" s="419"/>
      <c r="P188" s="419"/>
    </row>
    <row r="189" spans="1:16" ht="19.899999999999999" customHeight="1">
      <c r="C189" s="78"/>
      <c r="D189" s="366"/>
      <c r="E189" s="366"/>
      <c r="F189" s="366"/>
      <c r="G189" s="366"/>
      <c r="H189" s="80"/>
      <c r="I189" s="10"/>
      <c r="J189" s="417"/>
      <c r="K189" s="417"/>
      <c r="L189" s="417"/>
      <c r="M189" s="417"/>
      <c r="N189" s="417"/>
      <c r="O189" s="417"/>
      <c r="P189" s="417"/>
    </row>
    <row r="190" spans="1:16" ht="8.4499999999999993" customHeight="1">
      <c r="C190" s="78"/>
      <c r="D190" s="194"/>
      <c r="E190" s="194"/>
      <c r="F190" s="194"/>
      <c r="G190" s="194"/>
      <c r="H190" s="80"/>
      <c r="I190" s="10"/>
      <c r="J190" s="208"/>
      <c r="K190" s="208"/>
      <c r="L190" s="208"/>
      <c r="M190" s="208"/>
      <c r="N190" s="250"/>
      <c r="O190" s="250"/>
      <c r="P190" s="250"/>
    </row>
    <row r="191" spans="1:16" ht="34.9" customHeight="1">
      <c r="A191" s="304">
        <f>IF(H191="",0,1)</f>
        <v>0</v>
      </c>
      <c r="C191" s="78" t="s">
        <v>120</v>
      </c>
      <c r="D191" s="366" t="s">
        <v>121</v>
      </c>
      <c r="E191" s="366"/>
      <c r="F191" s="366"/>
      <c r="G191" s="367"/>
      <c r="H191" s="217"/>
      <c r="I191" s="10"/>
      <c r="J191" s="77"/>
      <c r="K191" s="77"/>
      <c r="L191" s="77"/>
      <c r="M191" s="77"/>
      <c r="N191" s="249"/>
      <c r="O191" s="249"/>
    </row>
    <row r="192" spans="1:16" ht="6.6" customHeight="1">
      <c r="C192" s="78"/>
      <c r="D192" s="7"/>
      <c r="E192" s="7"/>
      <c r="F192" s="7"/>
      <c r="H192" s="10"/>
      <c r="I192" s="10"/>
      <c r="J192" s="77"/>
      <c r="K192" s="77"/>
      <c r="L192" s="77"/>
      <c r="M192" s="77"/>
      <c r="N192" s="249"/>
      <c r="O192" s="249"/>
    </row>
    <row r="193" spans="1:19" ht="20.45" customHeight="1">
      <c r="A193" s="304">
        <f>IF(H193="",0,1)</f>
        <v>0</v>
      </c>
      <c r="C193" s="78" t="s">
        <v>122</v>
      </c>
      <c r="D193" s="389" t="s">
        <v>123</v>
      </c>
      <c r="E193" s="389"/>
      <c r="F193" s="389"/>
      <c r="G193" s="390"/>
      <c r="H193" s="102"/>
      <c r="I193" s="10"/>
      <c r="J193" s="77"/>
      <c r="K193" s="77"/>
      <c r="L193" s="77"/>
      <c r="M193" s="77"/>
      <c r="N193" s="249"/>
      <c r="O193" s="249"/>
    </row>
    <row r="194" spans="1:19" ht="6.6" customHeight="1">
      <c r="C194" s="78"/>
      <c r="D194" s="7"/>
      <c r="E194" s="7"/>
      <c r="F194" s="7"/>
      <c r="H194" s="10"/>
      <c r="I194" s="10"/>
      <c r="J194" s="77"/>
      <c r="K194" s="77"/>
      <c r="L194" s="77"/>
      <c r="M194" s="77"/>
      <c r="N194" s="249"/>
      <c r="O194" s="249"/>
    </row>
    <row r="195" spans="1:19" ht="19.149999999999999" customHeight="1">
      <c r="A195" s="304">
        <f>IF(H195="",0,1)</f>
        <v>0</v>
      </c>
      <c r="C195" s="397" t="s">
        <v>124</v>
      </c>
      <c r="D195" s="366" t="s">
        <v>125</v>
      </c>
      <c r="E195" s="366"/>
      <c r="F195" s="366"/>
      <c r="G195" s="366"/>
      <c r="H195" s="102"/>
      <c r="I195" s="79"/>
      <c r="J195" s="357" t="s">
        <v>126</v>
      </c>
      <c r="K195" s="357"/>
      <c r="L195" s="357"/>
      <c r="M195" s="357"/>
      <c r="N195" s="357"/>
      <c r="O195" s="357"/>
      <c r="P195" s="357"/>
    </row>
    <row r="196" spans="1:19" ht="36.6" customHeight="1">
      <c r="C196" s="397"/>
      <c r="D196" s="366"/>
      <c r="E196" s="366"/>
      <c r="F196" s="366"/>
      <c r="G196" s="366"/>
      <c r="H196" s="80"/>
      <c r="I196" s="79"/>
      <c r="J196" s="358"/>
      <c r="K196" s="358"/>
      <c r="L196" s="358"/>
      <c r="M196" s="358"/>
      <c r="N196" s="358"/>
      <c r="O196" s="358"/>
      <c r="P196" s="358"/>
    </row>
    <row r="197" spans="1:19" ht="7.9" customHeight="1">
      <c r="C197" s="78"/>
      <c r="D197" s="7"/>
      <c r="E197" s="7"/>
      <c r="F197" s="7"/>
      <c r="H197" s="10"/>
      <c r="I197" s="10"/>
      <c r="J197" s="81"/>
      <c r="K197" s="81"/>
      <c r="L197" s="81"/>
      <c r="M197" s="81"/>
      <c r="N197" s="249"/>
      <c r="O197" s="249"/>
    </row>
    <row r="198" spans="1:19" ht="42.6" customHeight="1">
      <c r="A198" s="304">
        <f>IF(H198="",0,1)</f>
        <v>0</v>
      </c>
      <c r="C198" s="76" t="s">
        <v>127</v>
      </c>
      <c r="D198" s="366" t="s">
        <v>128</v>
      </c>
      <c r="E198" s="366"/>
      <c r="F198" s="366"/>
      <c r="G198" s="366"/>
      <c r="H198" s="102"/>
      <c r="I198" s="79"/>
      <c r="J198" s="215"/>
      <c r="K198" s="215"/>
      <c r="L198" s="215"/>
      <c r="M198" s="215"/>
      <c r="N198" s="251"/>
      <c r="O198" s="251"/>
      <c r="P198" s="251"/>
    </row>
    <row r="199" spans="1:19" ht="16.149999999999999" customHeight="1">
      <c r="C199" s="76"/>
      <c r="D199" s="209" t="s">
        <v>129</v>
      </c>
      <c r="E199" s="195"/>
      <c r="F199" s="195"/>
      <c r="H199" s="80"/>
      <c r="I199" s="79"/>
      <c r="J199" s="216"/>
      <c r="K199" s="216"/>
      <c r="L199" s="216"/>
      <c r="M199" s="216"/>
      <c r="N199" s="252"/>
      <c r="O199" s="252"/>
      <c r="P199" s="252"/>
    </row>
    <row r="200" spans="1:19" s="27" customFormat="1" ht="20.45" customHeight="1">
      <c r="A200" s="304"/>
      <c r="B200" s="200"/>
      <c r="C200" s="78"/>
      <c r="D200" s="210" t="s">
        <v>130</v>
      </c>
      <c r="E200" s="210" t="s">
        <v>131</v>
      </c>
      <c r="F200" s="211" t="s">
        <v>132</v>
      </c>
      <c r="G200" s="211" t="s">
        <v>133</v>
      </c>
      <c r="H200" s="7"/>
      <c r="I200" s="7"/>
      <c r="J200" s="93"/>
      <c r="K200" s="93"/>
      <c r="L200" s="93"/>
      <c r="M200" s="93"/>
      <c r="N200" s="253"/>
      <c r="O200" s="253"/>
      <c r="P200" s="200"/>
      <c r="R200" s="200"/>
      <c r="S200" s="55"/>
    </row>
    <row r="201" spans="1:19" s="27" customFormat="1" ht="20.45" customHeight="1">
      <c r="A201" s="200"/>
      <c r="D201" s="212"/>
      <c r="E201" s="213"/>
      <c r="F201" s="213"/>
      <c r="G201" s="213"/>
      <c r="I201" s="93"/>
      <c r="J201" s="357"/>
      <c r="K201" s="357"/>
      <c r="L201" s="357"/>
      <c r="M201" s="357"/>
      <c r="N201" s="357"/>
      <c r="O201" s="357"/>
      <c r="P201" s="357"/>
      <c r="R201" s="200"/>
      <c r="S201" s="55"/>
    </row>
    <row r="202" spans="1:19" s="27" customFormat="1" ht="20.45" customHeight="1">
      <c r="A202" s="304"/>
      <c r="B202" s="200"/>
      <c r="C202" s="78"/>
      <c r="D202" s="212"/>
      <c r="E202" s="213"/>
      <c r="F202" s="213"/>
      <c r="G202" s="213"/>
      <c r="H202" s="7"/>
      <c r="J202" s="214"/>
      <c r="K202" s="214"/>
      <c r="L202" s="214"/>
      <c r="M202" s="214"/>
      <c r="N202" s="200"/>
      <c r="O202" s="200"/>
      <c r="P202" s="200"/>
      <c r="R202" s="200"/>
      <c r="S202" s="55"/>
    </row>
    <row r="203" spans="1:19" ht="6.6" customHeight="1">
      <c r="C203" s="78"/>
    </row>
    <row r="204" spans="1:19" ht="14.45" customHeight="1">
      <c r="A204" s="304">
        <f>IF(H204="",0,1)</f>
        <v>0</v>
      </c>
      <c r="C204" s="397" t="s">
        <v>134</v>
      </c>
      <c r="D204" s="366" t="s">
        <v>135</v>
      </c>
      <c r="E204" s="366"/>
      <c r="F204" s="366"/>
      <c r="G204" s="366"/>
      <c r="H204" s="102"/>
      <c r="I204" s="79"/>
      <c r="J204" s="357" t="s">
        <v>136</v>
      </c>
      <c r="K204" s="357"/>
      <c r="L204" s="357"/>
      <c r="M204" s="357"/>
      <c r="N204" s="357"/>
      <c r="O204" s="357"/>
      <c r="P204" s="357"/>
    </row>
    <row r="205" spans="1:19" ht="14.45" customHeight="1">
      <c r="C205" s="397"/>
      <c r="D205" s="366"/>
      <c r="E205" s="366"/>
      <c r="F205" s="366"/>
      <c r="G205" s="366"/>
      <c r="H205" s="10"/>
      <c r="I205" s="79"/>
      <c r="J205" s="358"/>
      <c r="K205" s="358"/>
      <c r="L205" s="358"/>
      <c r="M205" s="358"/>
      <c r="N205" s="358"/>
      <c r="O205" s="358"/>
      <c r="P205" s="358"/>
    </row>
    <row r="206" spans="1:19" ht="10.15" customHeight="1">
      <c r="C206" s="83"/>
      <c r="D206" s="10"/>
      <c r="E206" s="10"/>
      <c r="F206" s="10"/>
      <c r="H206" s="10"/>
      <c r="I206" s="10"/>
      <c r="J206" s="77"/>
      <c r="K206" s="77"/>
      <c r="L206" s="77"/>
      <c r="M206" s="77"/>
      <c r="N206" s="249"/>
      <c r="O206" s="249"/>
    </row>
    <row r="207" spans="1:19" ht="31.9" customHeight="1">
      <c r="A207" s="304">
        <f>IF(H207="",0,1)</f>
        <v>0</v>
      </c>
      <c r="C207" s="78" t="s">
        <v>137</v>
      </c>
      <c r="D207" s="366" t="s">
        <v>138</v>
      </c>
      <c r="E207" s="366"/>
      <c r="F207" s="366"/>
      <c r="H207" s="102"/>
      <c r="I207" s="10"/>
      <c r="J207" s="77"/>
      <c r="K207" s="77"/>
      <c r="L207" s="77"/>
      <c r="M207" s="77"/>
      <c r="N207" s="249"/>
      <c r="O207" s="249"/>
    </row>
    <row r="208" spans="1:19" ht="19.899999999999999" customHeight="1">
      <c r="C208" s="83"/>
      <c r="D208" s="374" t="s">
        <v>129</v>
      </c>
      <c r="E208" s="374"/>
      <c r="F208" s="374"/>
      <c r="H208" s="10"/>
      <c r="I208" s="10"/>
      <c r="J208" s="77"/>
      <c r="K208" s="77"/>
      <c r="L208" s="77"/>
      <c r="M208" s="77"/>
      <c r="N208" s="249"/>
      <c r="O208" s="249"/>
    </row>
    <row r="209" spans="1:19" ht="14.45" customHeight="1" outlineLevel="1">
      <c r="C209" s="83" t="s">
        <v>139</v>
      </c>
      <c r="D209" s="420"/>
      <c r="E209" s="421"/>
      <c r="F209" s="421"/>
      <c r="G209" s="422"/>
      <c r="I209" s="10"/>
      <c r="J209" s="77"/>
      <c r="K209" s="77"/>
      <c r="L209" s="77"/>
      <c r="M209" s="77"/>
      <c r="N209" s="249"/>
      <c r="O209" s="249"/>
    </row>
    <row r="210" spans="1:19" ht="14.45" customHeight="1" outlineLevel="1">
      <c r="C210" s="83" t="s">
        <v>140</v>
      </c>
      <c r="D210" s="420"/>
      <c r="E210" s="421"/>
      <c r="F210" s="421"/>
      <c r="G210" s="422"/>
      <c r="I210" s="10"/>
      <c r="J210" s="77"/>
      <c r="K210" s="77"/>
      <c r="L210" s="77"/>
      <c r="M210" s="77"/>
      <c r="N210" s="249"/>
      <c r="O210" s="249"/>
    </row>
    <row r="211" spans="1:19" ht="14.45" customHeight="1" outlineLevel="1">
      <c r="C211" s="83" t="s">
        <v>141</v>
      </c>
      <c r="D211" s="420"/>
      <c r="E211" s="421"/>
      <c r="F211" s="421"/>
      <c r="G211" s="422"/>
      <c r="I211" s="10"/>
      <c r="J211" s="77"/>
      <c r="K211" s="77"/>
      <c r="L211" s="77"/>
      <c r="M211" s="77"/>
      <c r="N211" s="249"/>
      <c r="O211" s="249"/>
    </row>
    <row r="212" spans="1:19" ht="14.45" customHeight="1" outlineLevel="1">
      <c r="C212" s="83" t="s">
        <v>142</v>
      </c>
      <c r="D212" s="420"/>
      <c r="E212" s="421"/>
      <c r="F212" s="421"/>
      <c r="G212" s="422"/>
      <c r="I212" s="10"/>
      <c r="J212" s="77"/>
      <c r="K212" s="77"/>
      <c r="L212" s="77"/>
      <c r="M212" s="77"/>
      <c r="N212" s="249"/>
      <c r="O212" s="249"/>
    </row>
    <row r="213" spans="1:19" ht="14.45" customHeight="1" outlineLevel="1">
      <c r="C213" s="83" t="s">
        <v>143</v>
      </c>
      <c r="D213" s="420"/>
      <c r="E213" s="421"/>
      <c r="F213" s="421"/>
      <c r="G213" s="422"/>
      <c r="I213" s="10"/>
      <c r="J213" s="77"/>
      <c r="K213" s="77"/>
      <c r="L213" s="77"/>
      <c r="M213" s="77"/>
      <c r="N213" s="249"/>
      <c r="O213" s="249"/>
    </row>
    <row r="214" spans="1:19" ht="14.45" customHeight="1">
      <c r="C214" s="83"/>
      <c r="D214" s="10"/>
      <c r="E214" s="10"/>
      <c r="F214" s="10"/>
      <c r="H214" s="10"/>
      <c r="I214" s="10"/>
      <c r="J214" s="77"/>
      <c r="K214" s="77"/>
      <c r="L214" s="77"/>
      <c r="M214" s="77"/>
      <c r="N214" s="249"/>
      <c r="O214" s="249"/>
    </row>
    <row r="215" spans="1:19" ht="39" customHeight="1">
      <c r="A215" s="304">
        <f>IF(H215="",0,1)</f>
        <v>0</v>
      </c>
      <c r="C215" s="83" t="s">
        <v>144</v>
      </c>
      <c r="D215" s="369" t="s">
        <v>145</v>
      </c>
      <c r="E215" s="369"/>
      <c r="F215" s="369"/>
      <c r="G215" s="369"/>
      <c r="H215" s="102"/>
      <c r="I215" s="10"/>
      <c r="J215" s="77"/>
      <c r="K215" s="77"/>
      <c r="L215" s="77"/>
      <c r="M215" s="77"/>
      <c r="N215" s="249"/>
      <c r="O215" s="249"/>
    </row>
    <row r="216" spans="1:19" ht="14.45" customHeight="1">
      <c r="C216" s="83"/>
      <c r="D216" s="82"/>
      <c r="E216" s="82"/>
      <c r="F216" s="82"/>
      <c r="H216" s="10"/>
      <c r="I216" s="10"/>
      <c r="J216" s="77"/>
      <c r="K216" s="77"/>
      <c r="L216" s="77"/>
      <c r="M216" s="77"/>
      <c r="N216" s="249"/>
      <c r="O216" s="249"/>
    </row>
    <row r="217" spans="1:19" ht="19.899999999999999" customHeight="1">
      <c r="A217" s="304">
        <f>IF(H217="",0,1)</f>
        <v>0</v>
      </c>
      <c r="C217" s="373" t="s">
        <v>146</v>
      </c>
      <c r="D217" s="369" t="s">
        <v>147</v>
      </c>
      <c r="E217" s="369"/>
      <c r="F217" s="369"/>
      <c r="G217" s="369"/>
      <c r="H217" s="102"/>
      <c r="J217" s="357" t="s">
        <v>148</v>
      </c>
      <c r="K217" s="357"/>
      <c r="L217" s="357"/>
      <c r="M217" s="357"/>
      <c r="N217" s="357"/>
      <c r="O217" s="357"/>
    </row>
    <row r="218" spans="1:19" ht="16.899999999999999" customHeight="1">
      <c r="C218" s="373"/>
      <c r="D218" s="369"/>
      <c r="E218" s="369"/>
      <c r="F218" s="369"/>
      <c r="G218" s="369"/>
      <c r="H218" s="80"/>
      <c r="I218" s="10"/>
      <c r="J218" s="358"/>
      <c r="K218" s="358"/>
      <c r="L218" s="358"/>
      <c r="M218" s="358"/>
      <c r="N218" s="358"/>
      <c r="O218" s="358"/>
      <c r="P218" s="358"/>
    </row>
    <row r="219" spans="1:19" ht="16.899999999999999" customHeight="1">
      <c r="C219" s="83"/>
      <c r="H219" s="80"/>
      <c r="I219" s="10"/>
      <c r="J219" s="358"/>
      <c r="K219" s="358"/>
      <c r="L219" s="358"/>
      <c r="M219" s="358"/>
      <c r="N219" s="358"/>
      <c r="O219" s="358"/>
      <c r="P219" s="358"/>
    </row>
    <row r="220" spans="1:19" ht="4.1500000000000004" customHeight="1">
      <c r="C220" s="83"/>
      <c r="D220" s="82"/>
      <c r="E220" s="82"/>
      <c r="F220" s="82"/>
      <c r="H220" s="10"/>
      <c r="I220" s="10"/>
      <c r="J220" s="77"/>
      <c r="K220" s="77"/>
      <c r="L220" s="77"/>
      <c r="M220" s="77"/>
      <c r="N220" s="249"/>
      <c r="O220" s="249"/>
    </row>
    <row r="221" spans="1:19" ht="37.9" customHeight="1">
      <c r="A221" s="304">
        <f>IF(H221="",0,1)</f>
        <v>0</v>
      </c>
      <c r="C221" s="373" t="s">
        <v>149</v>
      </c>
      <c r="D221" s="369" t="s">
        <v>150</v>
      </c>
      <c r="E221" s="369"/>
      <c r="F221" s="369"/>
      <c r="G221" s="369"/>
      <c r="H221" s="102"/>
      <c r="J221" s="357" t="s">
        <v>148</v>
      </c>
      <c r="K221" s="357"/>
      <c r="L221" s="357"/>
      <c r="M221" s="357"/>
      <c r="N221" s="357"/>
      <c r="O221" s="357"/>
    </row>
    <row r="222" spans="1:19" s="84" customFormat="1" ht="18.600000000000001" customHeight="1">
      <c r="A222" s="307"/>
      <c r="B222" s="205"/>
      <c r="C222" s="373"/>
      <c r="D222" s="369"/>
      <c r="E222" s="369"/>
      <c r="F222" s="369"/>
      <c r="G222" s="369"/>
      <c r="H222" s="85"/>
      <c r="I222" s="71"/>
      <c r="J222" s="358"/>
      <c r="K222" s="358"/>
      <c r="L222" s="358"/>
      <c r="M222" s="358"/>
      <c r="N222" s="358"/>
      <c r="O222" s="358"/>
      <c r="P222" s="358"/>
      <c r="R222" s="205"/>
      <c r="S222" s="114"/>
    </row>
    <row r="223" spans="1:19" ht="18.600000000000001" customHeight="1">
      <c r="C223" s="83"/>
      <c r="D223" s="86"/>
      <c r="E223" s="86"/>
      <c r="F223" s="86"/>
      <c r="H223" s="85"/>
      <c r="I223" s="10"/>
      <c r="J223" s="358"/>
      <c r="K223" s="358"/>
      <c r="L223" s="358"/>
      <c r="M223" s="358"/>
      <c r="N223" s="358"/>
      <c r="O223" s="358"/>
      <c r="P223" s="358"/>
    </row>
    <row r="224" spans="1:19" ht="5.45" customHeight="1">
      <c r="C224" s="83"/>
      <c r="D224" s="372"/>
      <c r="E224" s="372"/>
      <c r="F224" s="372"/>
      <c r="H224" s="10"/>
      <c r="I224" s="10"/>
      <c r="J224" s="77"/>
      <c r="K224" s="77"/>
      <c r="L224" s="77"/>
      <c r="M224" s="77"/>
      <c r="N224" s="249"/>
      <c r="O224" s="249"/>
    </row>
    <row r="225" spans="1:19" s="27" customFormat="1" ht="26.45" customHeight="1">
      <c r="A225" s="304">
        <f>IF(H225="",0,1)</f>
        <v>0</v>
      </c>
      <c r="B225" s="200"/>
      <c r="C225" s="373" t="s">
        <v>151</v>
      </c>
      <c r="D225" s="369" t="s">
        <v>152</v>
      </c>
      <c r="E225" s="369"/>
      <c r="F225" s="369"/>
      <c r="G225" s="369"/>
      <c r="H225" s="102"/>
      <c r="J225" s="357" t="s">
        <v>148</v>
      </c>
      <c r="K225" s="357"/>
      <c r="L225" s="357"/>
      <c r="M225" s="357"/>
      <c r="N225" s="357"/>
      <c r="O225" s="357"/>
      <c r="P225" s="200"/>
      <c r="R225" s="200"/>
      <c r="S225" s="55"/>
    </row>
    <row r="226" spans="1:19" s="84" customFormat="1" ht="18.600000000000001" customHeight="1">
      <c r="A226" s="307"/>
      <c r="B226" s="205"/>
      <c r="C226" s="373"/>
      <c r="D226" s="369"/>
      <c r="E226" s="369"/>
      <c r="F226" s="369"/>
      <c r="G226" s="369"/>
      <c r="H226" s="85"/>
      <c r="I226" s="71"/>
      <c r="J226" s="358"/>
      <c r="K226" s="358"/>
      <c r="L226" s="358"/>
      <c r="M226" s="358"/>
      <c r="N226" s="358"/>
      <c r="O226" s="358"/>
      <c r="P226" s="358"/>
      <c r="R226" s="205"/>
      <c r="S226" s="114"/>
    </row>
    <row r="227" spans="1:19" ht="18.600000000000001" customHeight="1">
      <c r="C227" s="83"/>
      <c r="D227" s="86"/>
      <c r="E227" s="86"/>
      <c r="F227" s="86"/>
      <c r="H227" s="85"/>
      <c r="I227" s="10"/>
      <c r="J227" s="358"/>
      <c r="K227" s="358"/>
      <c r="L227" s="358"/>
      <c r="M227" s="358"/>
      <c r="N227" s="358"/>
      <c r="O227" s="358"/>
      <c r="P227" s="358"/>
    </row>
    <row r="228" spans="1:19" ht="5.45" customHeight="1">
      <c r="C228" s="83"/>
      <c r="D228" s="82"/>
      <c r="E228" s="82"/>
      <c r="F228" s="82"/>
      <c r="H228" s="10"/>
      <c r="I228" s="10"/>
      <c r="J228" s="77"/>
      <c r="K228" s="77"/>
      <c r="L228" s="77"/>
      <c r="M228" s="77"/>
      <c r="N228" s="249"/>
      <c r="O228" s="249"/>
    </row>
    <row r="229" spans="1:19" ht="19.899999999999999" customHeight="1">
      <c r="A229" s="304">
        <f>IF(H229="",0,1)</f>
        <v>0</v>
      </c>
      <c r="C229" s="373" t="s">
        <v>153</v>
      </c>
      <c r="D229" s="369" t="s">
        <v>154</v>
      </c>
      <c r="E229" s="369"/>
      <c r="F229" s="369"/>
      <c r="G229" s="369"/>
      <c r="H229" s="102"/>
      <c r="J229" s="357" t="s">
        <v>155</v>
      </c>
      <c r="K229" s="357"/>
      <c r="L229" s="357"/>
      <c r="M229" s="357"/>
      <c r="N229" s="357"/>
      <c r="O229" s="357"/>
    </row>
    <row r="230" spans="1:19" s="84" customFormat="1" ht="19.899999999999999" customHeight="1">
      <c r="A230" s="307"/>
      <c r="B230" s="205"/>
      <c r="C230" s="373"/>
      <c r="D230" s="369"/>
      <c r="E230" s="369"/>
      <c r="F230" s="369"/>
      <c r="G230" s="369"/>
      <c r="H230" s="85"/>
      <c r="I230" s="71"/>
      <c r="J230" s="358"/>
      <c r="K230" s="358"/>
      <c r="L230" s="358"/>
      <c r="M230" s="358"/>
      <c r="N230" s="358"/>
      <c r="O230" s="358"/>
      <c r="P230" s="358"/>
      <c r="R230" s="205"/>
      <c r="S230" s="114"/>
    </row>
    <row r="231" spans="1:19" ht="18.600000000000001" customHeight="1">
      <c r="C231" s="83"/>
      <c r="D231" s="86"/>
      <c r="E231" s="86"/>
      <c r="F231" s="86"/>
      <c r="H231" s="85"/>
      <c r="I231" s="10"/>
      <c r="J231" s="358"/>
      <c r="K231" s="358"/>
      <c r="L231" s="358"/>
      <c r="M231" s="358"/>
      <c r="N231" s="358"/>
      <c r="O231" s="358"/>
      <c r="P231" s="358"/>
    </row>
    <row r="232" spans="1:19" ht="31.15" customHeight="1">
      <c r="C232" s="83">
        <v>16</v>
      </c>
      <c r="D232" s="369" t="s">
        <v>156</v>
      </c>
      <c r="E232" s="369"/>
      <c r="F232" s="369"/>
      <c r="G232" s="369"/>
      <c r="H232" s="369"/>
      <c r="I232" s="10"/>
      <c r="J232" s="193"/>
      <c r="K232" s="193"/>
      <c r="L232" s="193"/>
      <c r="M232" s="193"/>
      <c r="N232" s="254"/>
      <c r="O232" s="254"/>
      <c r="P232" s="254"/>
    </row>
    <row r="233" spans="1:19" ht="18.600000000000001" customHeight="1">
      <c r="C233" s="83"/>
      <c r="D233" s="369"/>
      <c r="E233" s="369"/>
      <c r="F233" s="369"/>
      <c r="G233" s="369"/>
      <c r="H233" s="369"/>
      <c r="I233" s="10"/>
    </row>
    <row r="234" spans="1:19" ht="18.600000000000001" customHeight="1">
      <c r="C234"/>
      <c r="D234" s="423" t="s">
        <v>157</v>
      </c>
      <c r="E234" s="423"/>
      <c r="F234" s="423"/>
      <c r="G234" s="423"/>
      <c r="H234" s="85"/>
      <c r="I234" s="10"/>
      <c r="J234" s="368" t="s">
        <v>158</v>
      </c>
      <c r="K234" s="368"/>
      <c r="L234" s="368"/>
      <c r="M234" s="368"/>
      <c r="N234" s="368"/>
      <c r="O234" s="368"/>
      <c r="P234" s="368"/>
    </row>
    <row r="235" spans="1:19" ht="18.600000000000001" customHeight="1">
      <c r="A235" s="304">
        <f t="shared" ref="A235:A241" si="5">IF(H235="",0,1)</f>
        <v>0</v>
      </c>
      <c r="C235"/>
      <c r="D235" s="371" t="s">
        <v>159</v>
      </c>
      <c r="E235" s="371"/>
      <c r="F235" s="371"/>
      <c r="G235" s="371"/>
      <c r="H235" s="196"/>
      <c r="I235" s="10"/>
      <c r="J235" s="358"/>
      <c r="K235" s="358"/>
      <c r="L235" s="358"/>
      <c r="M235" s="358"/>
      <c r="N235" s="358"/>
      <c r="O235" s="358"/>
      <c r="P235" s="358"/>
    </row>
    <row r="236" spans="1:19" ht="18.600000000000001" customHeight="1">
      <c r="A236" s="304">
        <f t="shared" si="5"/>
        <v>0</v>
      </c>
      <c r="C236"/>
      <c r="D236" s="371" t="s">
        <v>160</v>
      </c>
      <c r="E236" s="371"/>
      <c r="F236" s="371"/>
      <c r="G236" s="371"/>
      <c r="H236" s="196"/>
      <c r="I236" s="10"/>
      <c r="J236" s="358"/>
      <c r="K236" s="358"/>
      <c r="L236" s="358"/>
      <c r="M236" s="358"/>
      <c r="N236" s="358"/>
      <c r="O236" s="358"/>
      <c r="P236" s="358"/>
    </row>
    <row r="237" spans="1:19" ht="18.600000000000001" customHeight="1">
      <c r="A237" s="304">
        <f t="shared" si="5"/>
        <v>0</v>
      </c>
      <c r="C237"/>
      <c r="D237" s="371" t="s">
        <v>161</v>
      </c>
      <c r="E237" s="371"/>
      <c r="F237" s="371"/>
      <c r="G237" s="371"/>
      <c r="H237" s="196"/>
      <c r="I237" s="10"/>
      <c r="J237" s="358"/>
      <c r="K237" s="358"/>
      <c r="L237" s="358"/>
      <c r="M237" s="358"/>
      <c r="N237" s="358"/>
      <c r="O237" s="358"/>
      <c r="P237" s="358"/>
    </row>
    <row r="238" spans="1:19" ht="18.600000000000001" customHeight="1">
      <c r="A238" s="304">
        <f t="shared" si="5"/>
        <v>0</v>
      </c>
      <c r="C238"/>
      <c r="D238" s="371" t="s">
        <v>162</v>
      </c>
      <c r="E238" s="371"/>
      <c r="F238" s="371"/>
      <c r="G238" s="371"/>
      <c r="H238" s="196"/>
      <c r="I238" s="10"/>
      <c r="J238" s="358"/>
      <c r="K238" s="358"/>
      <c r="L238" s="358"/>
      <c r="M238" s="358"/>
      <c r="N238" s="358"/>
      <c r="O238" s="358"/>
      <c r="P238" s="358"/>
    </row>
    <row r="239" spans="1:19" ht="18.600000000000001" customHeight="1">
      <c r="A239" s="304">
        <f t="shared" si="5"/>
        <v>0</v>
      </c>
      <c r="C239"/>
      <c r="D239" s="371" t="s">
        <v>163</v>
      </c>
      <c r="E239" s="371"/>
      <c r="F239" s="371"/>
      <c r="G239" s="371"/>
      <c r="H239" s="196"/>
      <c r="I239" s="10"/>
      <c r="J239" s="358"/>
      <c r="K239" s="358"/>
      <c r="L239" s="358"/>
      <c r="M239" s="358"/>
      <c r="N239" s="358"/>
      <c r="O239" s="358"/>
      <c r="P239" s="358"/>
    </row>
    <row r="240" spans="1:19" ht="18.600000000000001" customHeight="1">
      <c r="A240" s="304">
        <f t="shared" si="5"/>
        <v>0</v>
      </c>
      <c r="C240"/>
      <c r="D240" s="371" t="s">
        <v>164</v>
      </c>
      <c r="E240" s="371"/>
      <c r="F240" s="371"/>
      <c r="G240" s="371"/>
      <c r="H240" s="196"/>
      <c r="I240" s="10"/>
      <c r="J240" s="358"/>
      <c r="K240" s="358"/>
      <c r="L240" s="358"/>
      <c r="M240" s="358"/>
      <c r="N240" s="358"/>
      <c r="O240" s="358"/>
      <c r="P240" s="358"/>
    </row>
    <row r="241" spans="1:16" ht="18.600000000000001" customHeight="1">
      <c r="A241" s="304">
        <f t="shared" si="5"/>
        <v>0</v>
      </c>
      <c r="C241"/>
      <c r="D241" s="371" t="s">
        <v>165</v>
      </c>
      <c r="E241" s="371"/>
      <c r="F241" s="371"/>
      <c r="G241" s="371"/>
      <c r="H241" s="196"/>
      <c r="I241" s="10"/>
      <c r="J241" s="358"/>
      <c r="K241" s="358"/>
      <c r="L241" s="358"/>
      <c r="M241" s="358"/>
      <c r="N241" s="358"/>
      <c r="O241" s="358"/>
      <c r="P241" s="358"/>
    </row>
    <row r="242" spans="1:16" ht="5.45" customHeight="1">
      <c r="C242" s="83"/>
      <c r="D242" s="6"/>
      <c r="E242" s="6"/>
      <c r="F242" s="6"/>
      <c r="H242" s="10"/>
      <c r="I242" s="10"/>
      <c r="J242" s="77"/>
      <c r="K242" s="77"/>
      <c r="L242" s="77"/>
      <c r="M242" s="77"/>
      <c r="N242" s="249"/>
      <c r="O242" s="249"/>
    </row>
    <row r="243" spans="1:16" ht="14.45" customHeight="1">
      <c r="A243" s="304">
        <f>IF(H243="",0,1)</f>
        <v>0</v>
      </c>
      <c r="C243" s="83" t="s">
        <v>166</v>
      </c>
      <c r="D243" s="369" t="s">
        <v>167</v>
      </c>
      <c r="E243" s="369"/>
      <c r="F243" s="369"/>
      <c r="H243" s="159"/>
      <c r="J243" s="87" t="str">
        <f>IF(H243="Other","Specify","")</f>
        <v/>
      </c>
      <c r="K243" s="87"/>
      <c r="L243" s="87"/>
      <c r="M243" s="87"/>
      <c r="N243" s="410"/>
      <c r="O243" s="411"/>
    </row>
    <row r="244" spans="1:16" ht="14.45" customHeight="1">
      <c r="C244" s="83"/>
      <c r="D244" s="10"/>
      <c r="E244" s="10"/>
      <c r="F244" s="10"/>
      <c r="G244" s="10"/>
      <c r="H244" s="81"/>
      <c r="I244" s="10"/>
      <c r="J244" s="77"/>
      <c r="K244" s="77"/>
      <c r="L244" s="77"/>
      <c r="M244" s="77"/>
      <c r="N244" s="249"/>
      <c r="O244" s="249"/>
    </row>
    <row r="245" spans="1:16" ht="14.45" customHeight="1">
      <c r="C245" s="83"/>
      <c r="D245" s="10"/>
      <c r="E245" s="10"/>
      <c r="F245" s="10"/>
      <c r="G245" s="10"/>
      <c r="H245" s="81"/>
      <c r="I245" s="10"/>
      <c r="J245" s="77"/>
      <c r="K245" s="77"/>
      <c r="L245" s="77"/>
      <c r="M245" s="77"/>
      <c r="N245" s="249"/>
      <c r="O245" s="249"/>
    </row>
    <row r="246" spans="1:16" ht="14.45" customHeight="1">
      <c r="C246" s="83"/>
      <c r="D246" s="10"/>
      <c r="E246" s="10"/>
      <c r="F246" s="10"/>
      <c r="G246" s="10"/>
      <c r="H246" s="81"/>
      <c r="I246" s="10"/>
      <c r="J246" s="77"/>
      <c r="K246" s="77"/>
      <c r="L246" s="77"/>
      <c r="M246" s="77"/>
      <c r="N246" s="249"/>
      <c r="O246" s="249"/>
    </row>
    <row r="247" spans="1:16" ht="14.45" customHeight="1">
      <c r="C247" s="83"/>
      <c r="D247" s="10"/>
      <c r="E247" s="10"/>
      <c r="F247" s="10"/>
      <c r="G247" s="10"/>
      <c r="H247" s="81"/>
      <c r="I247" s="10"/>
      <c r="J247" s="77"/>
      <c r="K247" s="77"/>
      <c r="L247" s="77"/>
      <c r="M247" s="77"/>
      <c r="N247" s="249"/>
      <c r="O247" s="249"/>
    </row>
    <row r="248" spans="1:16" ht="14.45" customHeight="1">
      <c r="C248" s="83"/>
      <c r="D248" s="10"/>
      <c r="E248" s="10"/>
      <c r="F248" s="10"/>
      <c r="G248" s="10"/>
      <c r="H248" s="81"/>
      <c r="I248" s="10"/>
      <c r="J248" s="77"/>
      <c r="K248" s="77"/>
      <c r="L248" s="77"/>
      <c r="M248" s="77"/>
      <c r="N248" s="249"/>
      <c r="O248" s="249"/>
    </row>
    <row r="249" spans="1:16" ht="14.45" customHeight="1">
      <c r="C249" s="83"/>
      <c r="D249" s="10"/>
      <c r="E249" s="10"/>
      <c r="F249" s="10"/>
      <c r="G249" s="10"/>
      <c r="H249" s="81"/>
      <c r="I249" s="10"/>
      <c r="J249" s="77"/>
      <c r="K249" s="77"/>
      <c r="L249" s="77"/>
      <c r="M249" s="77"/>
      <c r="N249" s="249"/>
      <c r="O249" s="249"/>
    </row>
    <row r="250" spans="1:16">
      <c r="H250"/>
      <c r="J250"/>
      <c r="K250"/>
      <c r="L250"/>
      <c r="M250"/>
    </row>
    <row r="251" spans="1:16"/>
    <row r="252" spans="1:16" ht="21">
      <c r="B252" s="206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206"/>
      <c r="O252" s="206"/>
    </row>
    <row r="253" spans="1:16"/>
    <row r="254" spans="1:16" ht="21">
      <c r="B254" s="206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206"/>
      <c r="O254" s="206"/>
    </row>
    <row r="255" spans="1:16" ht="21">
      <c r="B255" s="383" t="s">
        <v>168</v>
      </c>
      <c r="C255" s="383"/>
      <c r="D255" s="383"/>
      <c r="E255" s="383"/>
      <c r="F255" s="383"/>
      <c r="G255" s="383"/>
      <c r="H255" s="383"/>
      <c r="I255" s="383"/>
      <c r="J255" s="383"/>
      <c r="K255" s="383"/>
      <c r="L255" s="383"/>
      <c r="M255" s="383"/>
      <c r="N255" s="383"/>
      <c r="O255" s="383"/>
    </row>
    <row r="257" spans="1:19" ht="31.9" customHeight="1">
      <c r="B257" s="1" t="s">
        <v>110</v>
      </c>
      <c r="C257" s="256" t="s">
        <v>169</v>
      </c>
    </row>
    <row r="258" spans="1:19" ht="31.9" customHeight="1">
      <c r="B258" s="1"/>
      <c r="C258" s="256"/>
      <c r="H258" s="352" t="s">
        <v>170</v>
      </c>
      <c r="I258" s="28"/>
      <c r="J258" s="352" t="s">
        <v>171</v>
      </c>
      <c r="K258" s="89"/>
      <c r="L258" s="352" t="s">
        <v>172</v>
      </c>
      <c r="M258" s="89"/>
      <c r="N258" s="353" t="s">
        <v>173</v>
      </c>
      <c r="O258" s="354"/>
    </row>
    <row r="259" spans="1:19" s="28" customFormat="1" ht="25.9" customHeight="1">
      <c r="A259" s="308"/>
      <c r="B259" s="207"/>
      <c r="C259" s="257"/>
      <c r="D259" s="257"/>
      <c r="E259" s="257"/>
      <c r="F259" s="257"/>
      <c r="G259" s="257"/>
      <c r="H259" s="352"/>
      <c r="I259"/>
      <c r="J259" s="352"/>
      <c r="K259" s="89"/>
      <c r="L259" s="352"/>
      <c r="M259" s="89"/>
      <c r="N259" s="355"/>
      <c r="O259" s="356"/>
      <c r="P259" s="223"/>
      <c r="R259" s="223"/>
      <c r="S259" s="115"/>
    </row>
    <row r="260" spans="1:19" ht="14.45" customHeight="1" outlineLevel="1">
      <c r="B260" s="258" t="s">
        <v>174</v>
      </c>
      <c r="C260" s="66"/>
      <c r="E260" s="64"/>
      <c r="F260" s="64"/>
      <c r="G260" s="64"/>
      <c r="H260" s="352"/>
      <c r="I260" s="64"/>
      <c r="J260" s="352"/>
      <c r="K260" s="64"/>
      <c r="L260" s="352"/>
      <c r="M260" s="64"/>
      <c r="N260" s="64"/>
      <c r="O260" s="64"/>
      <c r="P260" s="64"/>
      <c r="Q260" s="259"/>
      <c r="R260" s="259"/>
    </row>
    <row r="261" spans="1:19" ht="14.45" customHeight="1" outlineLevel="1">
      <c r="B261"/>
      <c r="C261" s="256" t="s">
        <v>175</v>
      </c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259"/>
      <c r="R261" s="259"/>
    </row>
    <row r="262" spans="1:19" s="27" customFormat="1" ht="21" customHeight="1" outlineLevel="1">
      <c r="A262" s="304">
        <f>IF(H262="",0,1)</f>
        <v>0</v>
      </c>
      <c r="C262" s="66"/>
      <c r="D262" s="27" t="s">
        <v>176</v>
      </c>
      <c r="H262" s="103"/>
      <c r="I262" s="319"/>
      <c r="J262" s="261"/>
      <c r="K262" s="154"/>
      <c r="L262" s="262"/>
      <c r="M262" s="154"/>
      <c r="N262" s="105"/>
      <c r="O262" s="155"/>
      <c r="P262" s="345" t="str">
        <f t="shared" ref="P262:P272" si="6">IF(H262="No ",IF(J262="Yes","Input Error - Inputs for in Column H and J for current roll conflict",IF(N262="Yes","Input Error - Inputs for in Column H and L for current roll conflict","")),IF(N262="Yes",IF(O262="","Input Error - Inputs for in Column L and M for current roll conflict",IF(O262="N/A ","Input Error  - Inputs for in Column L and M for current roll conflict","")),""))</f>
        <v/>
      </c>
      <c r="Q262" s="346"/>
      <c r="R262" s="346"/>
      <c r="S262" s="346"/>
    </row>
    <row r="263" spans="1:19" s="27" customFormat="1" ht="15" outlineLevel="1">
      <c r="A263" s="304">
        <f t="shared" ref="A263:A287" si="7">IF(H263="",0,1)</f>
        <v>0</v>
      </c>
      <c r="C263" s="66"/>
      <c r="D263" s="264" t="s">
        <v>177</v>
      </c>
      <c r="E263" s="265"/>
      <c r="H263" s="103"/>
      <c r="I263" s="319"/>
      <c r="J263" s="261"/>
      <c r="K263" s="154"/>
      <c r="L263" s="262"/>
      <c r="M263" s="154"/>
      <c r="N263" s="105"/>
      <c r="O263" s="155"/>
      <c r="P263" s="345" t="str">
        <f t="shared" si="6"/>
        <v/>
      </c>
      <c r="Q263" s="346"/>
      <c r="R263" s="346"/>
      <c r="S263" s="346"/>
    </row>
    <row r="264" spans="1:19" s="27" customFormat="1" ht="15" outlineLevel="1">
      <c r="A264" s="304">
        <f t="shared" si="7"/>
        <v>0</v>
      </c>
      <c r="C264" s="66"/>
      <c r="D264" s="264" t="s">
        <v>178</v>
      </c>
      <c r="E264" s="265"/>
      <c r="H264" s="103"/>
      <c r="I264" s="319"/>
      <c r="J264" s="261"/>
      <c r="K264" s="154"/>
      <c r="L264" s="262"/>
      <c r="M264" s="154"/>
      <c r="N264" s="105"/>
      <c r="O264" s="155"/>
      <c r="P264" s="345" t="str">
        <f t="shared" si="6"/>
        <v/>
      </c>
      <c r="Q264" s="346"/>
      <c r="R264" s="346"/>
      <c r="S264" s="346"/>
    </row>
    <row r="265" spans="1:19" s="27" customFormat="1" ht="15" outlineLevel="1">
      <c r="A265" s="304">
        <f t="shared" si="7"/>
        <v>0</v>
      </c>
      <c r="C265" s="66"/>
      <c r="D265" s="264" t="s">
        <v>179</v>
      </c>
      <c r="E265" s="265"/>
      <c r="H265" s="103"/>
      <c r="I265" s="319"/>
      <c r="J265" s="261"/>
      <c r="K265" s="154"/>
      <c r="L265" s="262"/>
      <c r="M265" s="154"/>
      <c r="N265" s="105"/>
      <c r="O265" s="155"/>
      <c r="P265" s="345" t="str">
        <f t="shared" si="6"/>
        <v/>
      </c>
      <c r="Q265" s="346"/>
      <c r="R265" s="346"/>
      <c r="S265" s="346"/>
    </row>
    <row r="266" spans="1:19" s="27" customFormat="1" ht="15" outlineLevel="1">
      <c r="A266" s="304">
        <f t="shared" si="7"/>
        <v>0</v>
      </c>
      <c r="C266" s="66"/>
      <c r="D266" s="264" t="s">
        <v>180</v>
      </c>
      <c r="E266" s="265"/>
      <c r="H266" s="103"/>
      <c r="I266" s="319"/>
      <c r="J266" s="261"/>
      <c r="K266" s="154"/>
      <c r="L266" s="262"/>
      <c r="M266" s="154"/>
      <c r="N266" s="105"/>
      <c r="O266" s="155"/>
      <c r="P266" s="345" t="str">
        <f t="shared" si="6"/>
        <v/>
      </c>
      <c r="Q266" s="346"/>
      <c r="R266" s="346"/>
      <c r="S266" s="346"/>
    </row>
    <row r="267" spans="1:19" ht="15" outlineLevel="1">
      <c r="A267" s="304">
        <f t="shared" si="7"/>
        <v>0</v>
      </c>
      <c r="B267"/>
      <c r="C267" s="66"/>
      <c r="D267" s="264" t="s">
        <v>181</v>
      </c>
      <c r="E267" s="265"/>
      <c r="H267" s="103"/>
      <c r="I267" s="280"/>
      <c r="J267" s="261"/>
      <c r="K267" s="154"/>
      <c r="L267" s="262"/>
      <c r="M267" s="154"/>
      <c r="N267" s="105"/>
      <c r="O267" s="155"/>
      <c r="P267" s="345" t="str">
        <f t="shared" si="6"/>
        <v/>
      </c>
      <c r="Q267" s="346"/>
      <c r="R267" s="346"/>
      <c r="S267" s="346"/>
    </row>
    <row r="268" spans="1:19" ht="15" outlineLevel="1">
      <c r="A268" s="304">
        <f t="shared" si="7"/>
        <v>0</v>
      </c>
      <c r="B268"/>
      <c r="C268" s="66"/>
      <c r="D268" s="264" t="s">
        <v>182</v>
      </c>
      <c r="E268" s="265"/>
      <c r="H268" s="103"/>
      <c r="I268" s="280"/>
      <c r="J268" s="261"/>
      <c r="K268" s="154"/>
      <c r="L268" s="262"/>
      <c r="M268" s="154"/>
      <c r="N268" s="105"/>
      <c r="O268" s="155"/>
      <c r="P268" s="345" t="str">
        <f t="shared" si="6"/>
        <v/>
      </c>
      <c r="Q268" s="346"/>
      <c r="R268" s="346"/>
      <c r="S268" s="346"/>
    </row>
    <row r="269" spans="1:19" ht="15" outlineLevel="1">
      <c r="A269" s="304">
        <f t="shared" si="7"/>
        <v>0</v>
      </c>
      <c r="B269"/>
      <c r="C269" s="66"/>
      <c r="D269" s="264" t="s">
        <v>183</v>
      </c>
      <c r="E269" s="265"/>
      <c r="H269" s="103"/>
      <c r="I269" s="280"/>
      <c r="J269" s="261"/>
      <c r="K269" s="154"/>
      <c r="L269" s="262"/>
      <c r="M269" s="154"/>
      <c r="N269" s="105"/>
      <c r="O269" s="155"/>
      <c r="P269" s="345" t="str">
        <f t="shared" si="6"/>
        <v/>
      </c>
      <c r="Q269" s="346"/>
      <c r="R269" s="346"/>
      <c r="S269" s="346"/>
    </row>
    <row r="270" spans="1:19" ht="15" outlineLevel="1">
      <c r="A270" s="304">
        <f t="shared" si="7"/>
        <v>0</v>
      </c>
      <c r="B270"/>
      <c r="C270" s="66"/>
      <c r="D270" s="264" t="s">
        <v>184</v>
      </c>
      <c r="E270" s="265"/>
      <c r="H270" s="103"/>
      <c r="I270" s="280"/>
      <c r="J270" s="261"/>
      <c r="K270" s="154"/>
      <c r="L270" s="262"/>
      <c r="M270" s="154"/>
      <c r="N270" s="105"/>
      <c r="O270" s="155"/>
      <c r="P270" s="345" t="str">
        <f t="shared" si="6"/>
        <v/>
      </c>
      <c r="Q270" s="346"/>
      <c r="R270" s="346"/>
      <c r="S270" s="346"/>
    </row>
    <row r="271" spans="1:19" ht="15" outlineLevel="1">
      <c r="A271" s="304">
        <f t="shared" si="7"/>
        <v>0</v>
      </c>
      <c r="B271"/>
      <c r="C271" s="66"/>
      <c r="D271" s="264" t="s">
        <v>185</v>
      </c>
      <c r="E271" s="265"/>
      <c r="H271" s="103"/>
      <c r="I271" s="280"/>
      <c r="J271" s="261"/>
      <c r="K271" s="154"/>
      <c r="L271" s="262"/>
      <c r="M271" s="154"/>
      <c r="N271" s="105"/>
      <c r="O271" s="155"/>
      <c r="P271" s="345" t="str">
        <f t="shared" si="6"/>
        <v/>
      </c>
      <c r="Q271" s="346"/>
      <c r="R271" s="346"/>
      <c r="S271" s="346"/>
    </row>
    <row r="272" spans="1:19" ht="2.4500000000000002" customHeight="1" outlineLevel="1">
      <c r="B272"/>
      <c r="H272" s="280"/>
      <c r="I272" s="280"/>
      <c r="J272" s="280"/>
      <c r="K272" s="280"/>
      <c r="L272" s="280"/>
      <c r="M272" s="280"/>
      <c r="N272" s="280"/>
      <c r="O272" s="280"/>
      <c r="P272" s="345" t="str">
        <f t="shared" si="6"/>
        <v/>
      </c>
      <c r="Q272" s="346"/>
      <c r="R272" s="346"/>
      <c r="S272" s="346"/>
    </row>
    <row r="273" spans="1:19" outlineLevel="1">
      <c r="B273"/>
      <c r="C273" s="256" t="s">
        <v>186</v>
      </c>
      <c r="H273"/>
      <c r="J273"/>
      <c r="K273"/>
      <c r="L273"/>
      <c r="M273"/>
      <c r="N273"/>
      <c r="O273"/>
      <c r="P273" s="302"/>
      <c r="Q273" s="266"/>
      <c r="R273" s="266"/>
      <c r="S273" s="266"/>
    </row>
    <row r="274" spans="1:19" ht="15" outlineLevel="1">
      <c r="A274" s="304">
        <f t="shared" si="7"/>
        <v>0</v>
      </c>
      <c r="B274"/>
      <c r="C274" s="267"/>
      <c r="D274" t="s">
        <v>187</v>
      </c>
      <c r="H274" s="103"/>
      <c r="I274" s="280"/>
      <c r="J274" s="104"/>
      <c r="K274" s="154"/>
      <c r="L274" s="104"/>
      <c r="M274" s="154"/>
      <c r="N274" s="105"/>
      <c r="O274" s="155"/>
      <c r="P274" s="345" t="str">
        <f>IF(H274="No ",IF(J274="Yes","Input Error - Inputs for in Column H and J for current roll conflict",IF(N274="Yes","Input Error - Inputs for in Column H and L for current roll conflict","")),IF(N274="Yes",IF(O274="","Input Error - Inputs for in Column L and M for current roll conflict",IF(O274="N/A ","Input Error  - Inputs for in Column L and M for current roll conflict","")),""))</f>
        <v/>
      </c>
      <c r="Q274" s="346"/>
      <c r="R274" s="346"/>
      <c r="S274" s="346"/>
    </row>
    <row r="275" spans="1:19" ht="15" outlineLevel="1">
      <c r="A275" s="304">
        <f t="shared" si="7"/>
        <v>0</v>
      </c>
      <c r="B275"/>
      <c r="C275" s="66"/>
      <c r="D275" t="s">
        <v>188</v>
      </c>
      <c r="E275" s="267"/>
      <c r="H275" s="103"/>
      <c r="I275" s="280"/>
      <c r="J275" s="104"/>
      <c r="K275" s="154"/>
      <c r="L275" s="104"/>
      <c r="M275" s="154"/>
      <c r="N275" s="105"/>
      <c r="O275" s="155"/>
      <c r="P275" s="345" t="str">
        <f>IF(H275="No ",IF(J275="Yes","Input Error - Inputs for in Column H and J for current roll conflict",IF(N275="Yes","Input Error - Inputs for in Column H and L for current roll conflict","")),IF(N275="Yes",IF(O275="","Input Error - Inputs for in Column L and M for current roll conflict",IF(O275="N/A ","Input Error  - Inputs for in Column L and M for current roll conflict","")),""))</f>
        <v/>
      </c>
      <c r="Q275" s="346"/>
      <c r="R275" s="346"/>
      <c r="S275" s="346"/>
    </row>
    <row r="276" spans="1:19" ht="15" outlineLevel="1">
      <c r="A276" s="304">
        <f t="shared" si="7"/>
        <v>0</v>
      </c>
      <c r="B276"/>
      <c r="C276" s="66"/>
      <c r="D276" t="s">
        <v>189</v>
      </c>
      <c r="E276" s="267"/>
      <c r="H276" s="103"/>
      <c r="I276" s="280"/>
      <c r="J276" s="104"/>
      <c r="K276" s="154"/>
      <c r="L276" s="104"/>
      <c r="M276" s="154"/>
      <c r="N276" s="105"/>
      <c r="O276" s="155"/>
      <c r="P276" s="345" t="str">
        <f>IF(H276="No ",IF(J276="Yes","Input Error - Inputs for in Column H and J for current roll conflict",IF(N276="Yes","Input Error - Inputs for in Column H and L for current roll conflict","")),IF(N276="Yes",IF(O276="","Input Error - Inputs for in Column L and M for current roll conflict",IF(O276="N/A ","Input Error  - Inputs for in Column L and M for current roll conflict","")),""))</f>
        <v/>
      </c>
      <c r="Q276" s="346"/>
      <c r="R276" s="346"/>
      <c r="S276" s="346"/>
    </row>
    <row r="277" spans="1:19" ht="15" outlineLevel="1">
      <c r="A277" s="304">
        <f t="shared" si="7"/>
        <v>0</v>
      </c>
      <c r="B277"/>
      <c r="C277" s="66"/>
      <c r="D277" t="s">
        <v>190</v>
      </c>
      <c r="E277" s="267"/>
      <c r="H277" s="103"/>
      <c r="I277" s="280"/>
      <c r="J277" s="104"/>
      <c r="K277" s="154"/>
      <c r="L277" s="104"/>
      <c r="M277" s="154"/>
      <c r="N277" s="105"/>
      <c r="O277" s="155"/>
      <c r="P277" s="345" t="str">
        <f>IF(H277="No ",IF(J277="Yes","Input Error - Inputs for in Column H and J for current roll conflict",IF(N277="Yes","Input Error - Inputs for in Column H and L for current roll conflict","")),IF(N277="Yes",IF(O277="","Input Error - Inputs for in Column L and M for current roll conflict",IF(O277="N/A ","Input Error  - Inputs for in Column L and M for current roll conflict","")),""))</f>
        <v/>
      </c>
      <c r="Q277" s="346"/>
      <c r="R277" s="346"/>
      <c r="S277" s="346"/>
    </row>
    <row r="278" spans="1:19" ht="3.6" customHeight="1" outlineLevel="1">
      <c r="B278"/>
      <c r="H278" s="280"/>
      <c r="I278" s="280"/>
      <c r="J278" s="280"/>
      <c r="K278" s="280"/>
      <c r="L278" s="280"/>
      <c r="M278" s="280"/>
      <c r="N278" s="280"/>
      <c r="O278" s="280"/>
      <c r="P278" s="345" t="str">
        <f>IF(H278="No ",IF(J278="Yes","Input Error - Inputs for in Column H and J for current roll conflict",IF(N278="Yes","Input Error - Inputs for in Column H and L for current roll conflict","")),IF(N278="Yes",IF(O278="","Input Error - Inputs for in Column L and M for current roll conflict",IF(O278="N/A ","Input Error  - Inputs for in Column L and M for current roll conflict","")),""))</f>
        <v/>
      </c>
      <c r="Q278" s="346"/>
      <c r="R278" s="346"/>
      <c r="S278" s="346"/>
    </row>
    <row r="279" spans="1:19" outlineLevel="1">
      <c r="B279"/>
      <c r="C279" s="256" t="s">
        <v>191</v>
      </c>
      <c r="H279"/>
      <c r="J279"/>
      <c r="K279"/>
      <c r="L279"/>
      <c r="M279"/>
      <c r="N279"/>
      <c r="O279"/>
      <c r="P279" s="302"/>
      <c r="Q279" s="266"/>
      <c r="R279" s="266"/>
      <c r="S279" s="266"/>
    </row>
    <row r="280" spans="1:19" ht="15" outlineLevel="1">
      <c r="A280" s="304">
        <f t="shared" si="7"/>
        <v>0</v>
      </c>
      <c r="B280"/>
      <c r="C280" s="267"/>
      <c r="D280" t="s">
        <v>192</v>
      </c>
      <c r="H280" s="103"/>
      <c r="I280" s="280"/>
      <c r="J280" s="104"/>
      <c r="K280" s="154"/>
      <c r="L280" s="104"/>
      <c r="M280" s="154"/>
      <c r="N280" s="105"/>
      <c r="O280" s="155"/>
      <c r="P280" s="345" t="str">
        <f>IF(H280="No ",IF(J280="Yes","Input Error - Inputs for in Column H and J for current roll conflict",IF(N280="Yes","Input Error - Inputs for in Column H and L for current roll conflict","")),IF(N280="Yes",IF(O280="","Input Error - Inputs for in Column L and M for current roll conflict",IF(O280="N/A ","Input Error  - Inputs for in Column L and M for current roll conflict","")),""))</f>
        <v/>
      </c>
      <c r="Q280" s="346"/>
      <c r="R280" s="346"/>
      <c r="S280" s="346"/>
    </row>
    <row r="281" spans="1:19" ht="15" outlineLevel="1">
      <c r="A281" s="304">
        <f t="shared" si="7"/>
        <v>0</v>
      </c>
      <c r="B281"/>
      <c r="C281" s="66"/>
      <c r="D281" t="s">
        <v>193</v>
      </c>
      <c r="E281" s="267"/>
      <c r="H281" s="103"/>
      <c r="I281" s="280"/>
      <c r="J281" s="104"/>
      <c r="K281" s="154"/>
      <c r="L281" s="104"/>
      <c r="M281" s="154"/>
      <c r="N281" s="105"/>
      <c r="O281" s="155"/>
      <c r="P281" s="345" t="str">
        <f>IF(H281="No ",IF(J281="Yes","Input Error - Inputs for in Column H and J for current roll conflict",IF(N281="Yes","Input Error - Inputs for in Column H and L for current roll conflict","")),IF(N281="Yes",IF(O281="","Input Error - Inputs for in Column L and M for current roll conflict",IF(O281="N/A ","Input Error  - Inputs for in Column L and M for current roll conflict","")),""))</f>
        <v/>
      </c>
      <c r="Q281" s="346"/>
      <c r="R281" s="346"/>
      <c r="S281" s="346"/>
    </row>
    <row r="282" spans="1:19" ht="15" outlineLevel="1">
      <c r="A282" s="304">
        <f t="shared" si="7"/>
        <v>0</v>
      </c>
      <c r="B282"/>
      <c r="C282" s="66"/>
      <c r="D282" t="s">
        <v>194</v>
      </c>
      <c r="E282" s="267"/>
      <c r="H282" s="103"/>
      <c r="I282" s="280"/>
      <c r="J282" s="104"/>
      <c r="K282" s="154"/>
      <c r="L282" s="104"/>
      <c r="M282" s="154"/>
      <c r="N282" s="105"/>
      <c r="O282" s="155"/>
      <c r="P282" s="345" t="str">
        <f>IF(H282="No ",IF(J282="Yes","Input Error - Inputs for in Column H and J for current roll conflict",IF(N282="Yes","Input Error - Inputs for in Column H and L for current roll conflict","")),IF(N282="Yes",IF(O282="","Input Error - Inputs for in Column L and M for current roll conflict",IF(O282="N/A ","Input Error  - Inputs for in Column L and M for current roll conflict","")),""))</f>
        <v/>
      </c>
      <c r="Q282" s="346"/>
      <c r="R282" s="346"/>
      <c r="S282" s="346"/>
    </row>
    <row r="283" spans="1:19" ht="3.6" customHeight="1" outlineLevel="1">
      <c r="B283"/>
      <c r="H283" s="280"/>
      <c r="I283" s="280"/>
      <c r="J283" s="280"/>
      <c r="K283" s="280"/>
      <c r="L283" s="280"/>
      <c r="M283" s="280"/>
      <c r="N283" s="280"/>
      <c r="O283" s="280"/>
      <c r="P283" s="345" t="str">
        <f>IF(H283="No ",IF(J283="Yes","Input Error - Inputs for in Column H and J for current roll conflict",IF(N283="Yes","Input Error - Inputs for in Column H and L for current roll conflict","")),IF(N283="Yes",IF(O283="","Input Error - Inputs for in Column L and M for current roll conflict",IF(O283="N/A ","Input Error  - Inputs for in Column L and M for current roll conflict","")),""))</f>
        <v/>
      </c>
      <c r="Q283" s="346"/>
      <c r="R283" s="346"/>
      <c r="S283" s="346"/>
    </row>
    <row r="284" spans="1:19" ht="15" customHeight="1" outlineLevel="1">
      <c r="B284"/>
      <c r="C284" s="256" t="s">
        <v>195</v>
      </c>
      <c r="H284"/>
      <c r="J284"/>
      <c r="K284"/>
      <c r="L284"/>
      <c r="M284"/>
      <c r="N284"/>
      <c r="O284"/>
      <c r="P284" s="302"/>
      <c r="Q284" s="266"/>
      <c r="R284" s="266"/>
      <c r="S284" s="266"/>
    </row>
    <row r="285" spans="1:19" ht="15" customHeight="1" outlineLevel="1">
      <c r="A285" s="304">
        <f t="shared" si="7"/>
        <v>0</v>
      </c>
      <c r="B285"/>
      <c r="C285" s="267"/>
      <c r="D285" t="s">
        <v>196</v>
      </c>
      <c r="H285" s="268"/>
      <c r="I285" s="280"/>
      <c r="J285" s="104"/>
      <c r="K285" s="154"/>
      <c r="L285" s="104"/>
      <c r="M285" s="154"/>
      <c r="N285" s="105"/>
      <c r="O285" s="155"/>
      <c r="P285" s="345" t="str">
        <f>IF(H285="No ",IF(J285="Yes","Input Error - Inputs for in Column H and J for current roll conflict",IF(N285="Yes","Input Error - Inputs for in Column H and L for current roll conflict","")),IF(N285="Yes",IF(O285="","Input Error - Inputs for in Column L and M for current roll conflict",IF(O285="N/A ","Input Error  - Inputs for in Column L and M for current roll conflict","")),""))</f>
        <v/>
      </c>
      <c r="Q285" s="346"/>
      <c r="R285" s="346"/>
      <c r="S285" s="346"/>
    </row>
    <row r="286" spans="1:19" ht="15" customHeight="1" outlineLevel="1">
      <c r="A286" s="304">
        <f t="shared" si="7"/>
        <v>0</v>
      </c>
      <c r="B286"/>
      <c r="C286" s="267"/>
      <c r="D286" t="s">
        <v>197</v>
      </c>
      <c r="H286" s="268"/>
      <c r="I286" s="280"/>
      <c r="J286" s="104"/>
      <c r="K286" s="154"/>
      <c r="L286" s="104"/>
      <c r="M286" s="154"/>
      <c r="N286" s="105"/>
      <c r="O286" s="155"/>
      <c r="P286" s="345" t="str">
        <f>IF(H286="No ",IF(J286="Yes","Input Error - Inputs for in Column H and J for current roll conflict",IF(N286="Yes","Input Error - Inputs for in Column H and L for current roll conflict","")),IF(N286="Yes",IF(O286="","Input Error - Inputs for in Column L and M for current roll conflict",IF(O286="N/A ","Input Error  - Inputs for in Column L and M for current roll conflict","")),""))</f>
        <v/>
      </c>
      <c r="Q286" s="346"/>
      <c r="R286" s="346"/>
      <c r="S286" s="346"/>
    </row>
    <row r="287" spans="1:19" ht="15" outlineLevel="1">
      <c r="A287" s="304">
        <f t="shared" si="7"/>
        <v>0</v>
      </c>
      <c r="B287"/>
      <c r="C287" s="66"/>
      <c r="D287" t="s">
        <v>198</v>
      </c>
      <c r="E287" s="265"/>
      <c r="H287" s="268"/>
      <c r="I287" s="280"/>
      <c r="J287" s="104"/>
      <c r="K287" s="154"/>
      <c r="L287" s="104"/>
      <c r="M287" s="154"/>
      <c r="N287" s="105"/>
      <c r="O287" s="155"/>
      <c r="P287" s="345" t="str">
        <f>IF(H287="No ",IF(J287="Yes","Input Error - Inputs for in Column H and J for current roll conflict",IF(N287="Yes","Input Error - Inputs for in Column H and L for current roll conflict","")),IF(N287="Yes",IF(O287="","Input Error - Inputs for in Column L and M for current roll conflict",IF(O287="N/A ","Input Error  - Inputs for in Column L and M for current roll conflict","")),""))</f>
        <v/>
      </c>
      <c r="Q287" s="346"/>
      <c r="R287" s="346"/>
      <c r="S287" s="346"/>
    </row>
    <row r="288" spans="1:19" outlineLevel="1">
      <c r="B288"/>
      <c r="C288" s="267"/>
      <c r="D288" s="328"/>
      <c r="E288" s="265"/>
      <c r="H288"/>
      <c r="J288"/>
      <c r="K288"/>
      <c r="L288"/>
      <c r="M288"/>
      <c r="N288"/>
      <c r="O288"/>
      <c r="P288"/>
      <c r="Q288" s="260"/>
      <c r="R288" s="329"/>
      <c r="S288" s="329"/>
    </row>
    <row r="289" spans="1:19" outlineLevel="1">
      <c r="B289" s="256" t="s">
        <v>199</v>
      </c>
      <c r="H289"/>
      <c r="J289"/>
      <c r="K289"/>
      <c r="L289"/>
      <c r="M289"/>
      <c r="N289"/>
      <c r="O289"/>
      <c r="P289" s="330" t="str">
        <f>IF(H289="No ",IF(J289="Yes","Input Error - Inputs for in Column H and J for current roll conflict",IF(N289="Yes","Input Error - Inputs for in Column H and L for current roll conflict","")),IF(N289="Yes",IF(O289="","Input Error - Inputs for in Column L and M for current roll conflict",IF(O289="N/A ","Input Error  - Inputs for in Column L and M for current roll conflict","")),""))</f>
        <v/>
      </c>
      <c r="Q289" s="329"/>
      <c r="R289" s="329"/>
      <c r="S289" s="329"/>
    </row>
    <row r="290" spans="1:19" ht="3.6" customHeight="1" outlineLevel="1">
      <c r="B290" s="256"/>
      <c r="H290"/>
      <c r="J290"/>
      <c r="K290"/>
      <c r="L290"/>
      <c r="M290"/>
      <c r="N290"/>
      <c r="O290"/>
      <c r="P290" s="330"/>
      <c r="Q290" s="329"/>
      <c r="R290" s="329"/>
      <c r="S290" s="329"/>
    </row>
    <row r="291" spans="1:19" ht="15.6" outlineLevel="1">
      <c r="B291"/>
      <c r="C291" s="256" t="s">
        <v>200</v>
      </c>
      <c r="E291" s="331"/>
      <c r="F291" s="331"/>
      <c r="G291" s="331"/>
      <c r="H291" s="331"/>
      <c r="I291" s="331"/>
      <c r="J291" s="331"/>
      <c r="K291" s="331"/>
      <c r="L291" s="331"/>
      <c r="M291" s="331"/>
      <c r="N291" s="331"/>
      <c r="O291" s="331"/>
      <c r="P291" s="330" t="str">
        <f t="shared" ref="P291:P303" si="8">IF(H291="No ",IF(J291="Yes","Input Error - Inputs for in Column H and J for current roll conflict",IF(N291="Yes","Input Error - Inputs for in Column H and L for current roll conflict","")),IF(N291="Yes",IF(O291="","Input Error - Inputs for in Column L and M for current roll conflict",IF(O291="N/A ","Input Error  - Inputs for in Column L and M for current roll conflict","")),""))</f>
        <v/>
      </c>
      <c r="Q291" s="329"/>
      <c r="R291" s="329"/>
      <c r="S291" s="329"/>
    </row>
    <row r="292" spans="1:19" ht="15" outlineLevel="1">
      <c r="A292" s="304">
        <f>IF(H292="",0,1)</f>
        <v>0</v>
      </c>
      <c r="B292"/>
      <c r="C292" s="66"/>
      <c r="D292" s="27" t="s">
        <v>201</v>
      </c>
      <c r="G292" s="135"/>
      <c r="H292" s="269"/>
      <c r="I292" s="280"/>
      <c r="J292" s="261"/>
      <c r="K292" s="154"/>
      <c r="L292" s="270"/>
      <c r="M292" s="154"/>
      <c r="N292" s="105"/>
      <c r="O292" s="155"/>
      <c r="P292" s="346" t="str">
        <f t="shared" si="8"/>
        <v/>
      </c>
      <c r="Q292" s="346"/>
      <c r="R292" s="346"/>
      <c r="S292" s="346"/>
    </row>
    <row r="293" spans="1:19" ht="15" outlineLevel="1">
      <c r="A293" s="304">
        <f t="shared" ref="A293:A303" si="9">IF(H293="",0,1)</f>
        <v>0</v>
      </c>
      <c r="B293"/>
      <c r="C293" s="66"/>
      <c r="D293" s="27" t="s">
        <v>202</v>
      </c>
      <c r="E293" s="271"/>
      <c r="G293" s="135"/>
      <c r="H293" s="269"/>
      <c r="I293" s="280"/>
      <c r="J293" s="261"/>
      <c r="K293" s="154"/>
      <c r="L293" s="270"/>
      <c r="M293" s="154"/>
      <c r="N293" s="105"/>
      <c r="O293" s="155"/>
      <c r="P293" s="346" t="str">
        <f t="shared" si="8"/>
        <v/>
      </c>
      <c r="Q293" s="346"/>
      <c r="R293" s="346"/>
      <c r="S293" s="346"/>
    </row>
    <row r="294" spans="1:19" ht="15" outlineLevel="1">
      <c r="A294" s="304">
        <f t="shared" si="9"/>
        <v>0</v>
      </c>
      <c r="B294"/>
      <c r="C294" s="66"/>
      <c r="D294" s="27" t="s">
        <v>203</v>
      </c>
      <c r="E294" s="271"/>
      <c r="G294" s="135"/>
      <c r="H294" s="269"/>
      <c r="I294" s="280"/>
      <c r="J294" s="261"/>
      <c r="K294" s="154"/>
      <c r="L294" s="270"/>
      <c r="M294" s="154"/>
      <c r="N294" s="105"/>
      <c r="O294" s="155"/>
      <c r="P294" s="346" t="str">
        <f t="shared" si="8"/>
        <v/>
      </c>
      <c r="Q294" s="346"/>
      <c r="R294" s="346"/>
      <c r="S294" s="346"/>
    </row>
    <row r="295" spans="1:19" ht="15" outlineLevel="1">
      <c r="A295" s="304">
        <f t="shared" si="9"/>
        <v>0</v>
      </c>
      <c r="B295"/>
      <c r="C295" s="66"/>
      <c r="D295" s="27" t="s">
        <v>204</v>
      </c>
      <c r="E295" s="271"/>
      <c r="G295" s="135"/>
      <c r="H295" s="269"/>
      <c r="I295" s="280"/>
      <c r="J295" s="261"/>
      <c r="K295" s="154"/>
      <c r="L295" s="270"/>
      <c r="M295" s="154"/>
      <c r="N295" s="105"/>
      <c r="O295" s="155"/>
      <c r="P295" s="346" t="str">
        <f t="shared" si="8"/>
        <v/>
      </c>
      <c r="Q295" s="346"/>
      <c r="R295" s="346"/>
      <c r="S295" s="346"/>
    </row>
    <row r="296" spans="1:19" ht="15" outlineLevel="1">
      <c r="A296" s="304">
        <f t="shared" si="9"/>
        <v>0</v>
      </c>
      <c r="B296"/>
      <c r="C296" s="66"/>
      <c r="D296" s="27" t="s">
        <v>205</v>
      </c>
      <c r="E296" s="271"/>
      <c r="G296" s="135"/>
      <c r="H296" s="269"/>
      <c r="I296" s="280"/>
      <c r="J296" s="261"/>
      <c r="K296" s="154"/>
      <c r="L296" s="270"/>
      <c r="M296" s="154"/>
      <c r="N296" s="105"/>
      <c r="O296" s="155"/>
      <c r="P296" s="346" t="str">
        <f t="shared" si="8"/>
        <v/>
      </c>
      <c r="Q296" s="346"/>
      <c r="R296" s="346"/>
      <c r="S296" s="346"/>
    </row>
    <row r="297" spans="1:19" ht="15" outlineLevel="1">
      <c r="A297" s="304">
        <f t="shared" si="9"/>
        <v>0</v>
      </c>
      <c r="B297"/>
      <c r="C297" s="66"/>
      <c r="D297" s="27" t="s">
        <v>206</v>
      </c>
      <c r="E297" s="271"/>
      <c r="G297" s="135"/>
      <c r="H297" s="269"/>
      <c r="I297" s="280"/>
      <c r="J297" s="261"/>
      <c r="K297" s="154"/>
      <c r="L297" s="270"/>
      <c r="M297" s="154"/>
      <c r="N297" s="105"/>
      <c r="O297" s="155"/>
      <c r="P297" s="346" t="str">
        <f t="shared" si="8"/>
        <v/>
      </c>
      <c r="Q297" s="346"/>
      <c r="R297" s="346"/>
      <c r="S297" s="346"/>
    </row>
    <row r="298" spans="1:19" ht="15" outlineLevel="1">
      <c r="A298" s="304">
        <f t="shared" si="9"/>
        <v>0</v>
      </c>
      <c r="B298"/>
      <c r="C298" s="66"/>
      <c r="D298" s="27" t="s">
        <v>207</v>
      </c>
      <c r="E298" s="271"/>
      <c r="G298" s="135"/>
      <c r="H298" s="269"/>
      <c r="I298" s="280"/>
      <c r="J298" s="261"/>
      <c r="K298" s="154"/>
      <c r="L298" s="270"/>
      <c r="M298" s="154"/>
      <c r="N298" s="105"/>
      <c r="O298" s="155"/>
      <c r="P298" s="346" t="str">
        <f t="shared" si="8"/>
        <v/>
      </c>
      <c r="Q298" s="346"/>
      <c r="R298" s="346"/>
      <c r="S298" s="346"/>
    </row>
    <row r="299" spans="1:19" ht="15" outlineLevel="1">
      <c r="A299" s="304">
        <f t="shared" si="9"/>
        <v>0</v>
      </c>
      <c r="B299"/>
      <c r="C299" s="66"/>
      <c r="D299" s="27" t="s">
        <v>208</v>
      </c>
      <c r="E299" s="271"/>
      <c r="G299" s="135"/>
      <c r="H299" s="269"/>
      <c r="I299" s="280"/>
      <c r="J299" s="261"/>
      <c r="K299" s="154"/>
      <c r="L299" s="270"/>
      <c r="M299" s="154"/>
      <c r="N299" s="105"/>
      <c r="O299" s="155"/>
      <c r="P299" s="346" t="str">
        <f t="shared" si="8"/>
        <v/>
      </c>
      <c r="Q299" s="346"/>
      <c r="R299" s="346"/>
      <c r="S299" s="346"/>
    </row>
    <row r="300" spans="1:19" ht="15" outlineLevel="1">
      <c r="A300" s="304">
        <f t="shared" si="9"/>
        <v>0</v>
      </c>
      <c r="B300"/>
      <c r="C300" s="66"/>
      <c r="D300" s="27" t="s">
        <v>209</v>
      </c>
      <c r="E300" s="271"/>
      <c r="G300" s="135"/>
      <c r="H300" s="269"/>
      <c r="I300" s="280"/>
      <c r="J300" s="261"/>
      <c r="K300" s="154"/>
      <c r="L300" s="270"/>
      <c r="M300" s="154"/>
      <c r="N300" s="105"/>
      <c r="O300" s="155"/>
      <c r="P300" s="346" t="str">
        <f t="shared" si="8"/>
        <v/>
      </c>
      <c r="Q300" s="346"/>
      <c r="R300" s="346"/>
      <c r="S300" s="346"/>
    </row>
    <row r="301" spans="1:19" ht="15" outlineLevel="1">
      <c r="A301" s="304">
        <f t="shared" si="9"/>
        <v>0</v>
      </c>
      <c r="B301"/>
      <c r="C301" s="272"/>
      <c r="D301" s="27" t="s">
        <v>210</v>
      </c>
      <c r="E301" s="271"/>
      <c r="G301" s="135"/>
      <c r="H301" s="269"/>
      <c r="I301" s="280"/>
      <c r="J301" s="261"/>
      <c r="K301" s="154"/>
      <c r="L301" s="270"/>
      <c r="M301" s="154"/>
      <c r="N301" s="105"/>
      <c r="O301" s="155"/>
      <c r="P301" s="346" t="str">
        <f t="shared" si="8"/>
        <v/>
      </c>
      <c r="Q301" s="346"/>
      <c r="R301" s="346"/>
      <c r="S301" s="346"/>
    </row>
    <row r="302" spans="1:19" ht="15" outlineLevel="1">
      <c r="A302" s="304">
        <f t="shared" si="9"/>
        <v>0</v>
      </c>
      <c r="B302"/>
      <c r="C302" s="66"/>
      <c r="D302" s="27" t="s">
        <v>211</v>
      </c>
      <c r="E302" s="271"/>
      <c r="G302" s="135"/>
      <c r="H302" s="269"/>
      <c r="I302" s="280"/>
      <c r="J302" s="261"/>
      <c r="K302" s="154"/>
      <c r="L302" s="270"/>
      <c r="M302" s="154"/>
      <c r="N302" s="105"/>
      <c r="O302" s="155"/>
      <c r="P302" s="346" t="str">
        <f t="shared" si="8"/>
        <v/>
      </c>
      <c r="Q302" s="346"/>
      <c r="R302" s="346"/>
      <c r="S302" s="346"/>
    </row>
    <row r="303" spans="1:19" ht="15" outlineLevel="1">
      <c r="A303" s="304">
        <f t="shared" si="9"/>
        <v>0</v>
      </c>
      <c r="B303"/>
      <c r="C303" s="66"/>
      <c r="D303" s="27" t="s">
        <v>212</v>
      </c>
      <c r="E303" s="271"/>
      <c r="G303" s="135"/>
      <c r="H303" s="269"/>
      <c r="I303" s="280"/>
      <c r="J303" s="261"/>
      <c r="K303" s="154"/>
      <c r="L303" s="270"/>
      <c r="M303" s="154"/>
      <c r="N303" s="105"/>
      <c r="O303" s="155"/>
      <c r="P303" s="346" t="str">
        <f t="shared" si="8"/>
        <v/>
      </c>
      <c r="Q303" s="346"/>
      <c r="R303" s="346"/>
      <c r="S303" s="346"/>
    </row>
    <row r="304" spans="1:19" ht="3" customHeight="1" outlineLevel="1">
      <c r="B304"/>
      <c r="C304" s="66"/>
      <c r="D304" s="27"/>
      <c r="E304" s="271"/>
      <c r="G304" s="135"/>
      <c r="H304" s="320"/>
      <c r="I304" s="320"/>
      <c r="J304" s="320"/>
      <c r="K304" s="320"/>
      <c r="L304" s="320"/>
      <c r="M304" s="320"/>
      <c r="N304" s="320"/>
      <c r="O304" s="320"/>
      <c r="P304" s="263"/>
      <c r="Q304" s="266"/>
      <c r="R304" s="266"/>
      <c r="S304" s="266"/>
    </row>
    <row r="305" spans="1:19" outlineLevel="1">
      <c r="B305"/>
      <c r="C305" s="256" t="s">
        <v>213</v>
      </c>
      <c r="E305" s="271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332"/>
      <c r="R305" s="332"/>
      <c r="S305" s="332"/>
    </row>
    <row r="306" spans="1:19" ht="15" outlineLevel="1">
      <c r="A306" s="304">
        <f t="shared" ref="A306:A317" si="10">IF(H306="",0,1)</f>
        <v>0</v>
      </c>
      <c r="B306"/>
      <c r="C306" s="66"/>
      <c r="D306" t="s">
        <v>214</v>
      </c>
      <c r="H306" s="239"/>
      <c r="I306" s="280"/>
      <c r="J306" s="104"/>
      <c r="K306" s="154"/>
      <c r="L306" s="262"/>
      <c r="M306" s="154"/>
      <c r="N306" s="105"/>
      <c r="O306" s="155"/>
      <c r="P306" s="346" t="str">
        <f>IF(H306="No ",IF(J306="Yes","Input Error - Inputs for in Column H and J for current roll conflict",IF(N306="Yes","Input Error - Inputs for in Column H and L for current roll conflict","")),IF(N306="Yes",IF(O306="","Input Error - Inputs for in Column L and M for current roll conflict",IF(O306="N/A ","Input Error  - Inputs for in Column L and M for current roll conflict","")),""))</f>
        <v/>
      </c>
      <c r="Q306" s="346"/>
      <c r="R306" s="346"/>
      <c r="S306" s="346"/>
    </row>
    <row r="307" spans="1:19" ht="15" outlineLevel="1">
      <c r="A307" s="304">
        <f t="shared" si="10"/>
        <v>0</v>
      </c>
      <c r="B307"/>
      <c r="C307" s="66"/>
      <c r="D307" t="s">
        <v>215</v>
      </c>
      <c r="E307" s="273"/>
      <c r="H307" s="239"/>
      <c r="I307" s="280"/>
      <c r="J307" s="104"/>
      <c r="K307" s="154"/>
      <c r="L307" s="262"/>
      <c r="M307" s="154"/>
      <c r="N307" s="105"/>
      <c r="O307" s="155"/>
      <c r="P307" s="346" t="str">
        <f>IF(H307="No ",IF(J307="Yes","Input Error - Inputs for in Column H and J for current roll conflict",IF(N307="Yes","Input Error - Inputs for in Column H and L for current roll conflict","")),IF(N307="Yes",IF(O307="","Input Error - Inputs for in Column L and M for current roll conflict",IF(O307="N/A ","Input Error  - Inputs for in Column L and M for current roll conflict","")),""))</f>
        <v/>
      </c>
      <c r="Q307" s="346"/>
      <c r="R307" s="346"/>
      <c r="S307" s="346"/>
    </row>
    <row r="308" spans="1:19" ht="3" customHeight="1" outlineLevel="1">
      <c r="B308"/>
      <c r="C308" s="66"/>
      <c r="E308" s="273"/>
      <c r="H308" s="280"/>
      <c r="I308" s="280"/>
      <c r="J308" s="280"/>
      <c r="K308" s="280"/>
      <c r="L308" s="280"/>
      <c r="M308" s="280"/>
      <c r="N308" s="280"/>
      <c r="O308" s="280"/>
      <c r="P308" s="263"/>
      <c r="Q308" s="266"/>
      <c r="R308" s="266"/>
      <c r="S308" s="266"/>
    </row>
    <row r="309" spans="1:19" outlineLevel="1">
      <c r="B309"/>
      <c r="C309" s="256" t="s">
        <v>216</v>
      </c>
      <c r="E309" s="273"/>
      <c r="H309"/>
      <c r="J309"/>
      <c r="K309"/>
      <c r="L309"/>
      <c r="M309"/>
      <c r="N309"/>
      <c r="O309"/>
      <c r="P309"/>
      <c r="Q309" s="260"/>
      <c r="R309" s="260"/>
      <c r="S309" s="260"/>
    </row>
    <row r="310" spans="1:19" ht="15" outlineLevel="1">
      <c r="A310" s="304">
        <f t="shared" si="10"/>
        <v>0</v>
      </c>
      <c r="B310"/>
      <c r="C310" s="66"/>
      <c r="D310" t="s">
        <v>217</v>
      </c>
      <c r="G310" s="6"/>
      <c r="H310" s="239"/>
      <c r="I310" s="280"/>
      <c r="J310" s="104"/>
      <c r="K310" s="154"/>
      <c r="L310" s="262"/>
      <c r="M310" s="154"/>
      <c r="N310" s="105"/>
      <c r="O310" s="155"/>
      <c r="P310" s="346" t="str">
        <f>IF(H310="No ",IF(J310="Yes","Input Error - Inputs for in Column H and J for current roll conflict",IF(N310="Yes","Input Error - Inputs for in Column H and L for current roll conflict","")),IF(N310="Yes",IF(O310="","Input Error - Inputs for in Column L and M for current roll conflict",IF(O310="N/A ","Input Error  - Inputs for in Column L and M for current roll conflict","")),""))</f>
        <v/>
      </c>
      <c r="Q310" s="346"/>
      <c r="R310" s="346"/>
      <c r="S310" s="346"/>
    </row>
    <row r="311" spans="1:19" ht="15" outlineLevel="1">
      <c r="A311" s="304">
        <f t="shared" si="10"/>
        <v>0</v>
      </c>
      <c r="B311"/>
      <c r="C311" s="66"/>
      <c r="D311" t="s">
        <v>218</v>
      </c>
      <c r="E311" s="273"/>
      <c r="G311" s="6"/>
      <c r="H311" s="239"/>
      <c r="I311" s="280"/>
      <c r="J311" s="104"/>
      <c r="K311" s="154"/>
      <c r="L311" s="262"/>
      <c r="M311" s="154"/>
      <c r="N311" s="105"/>
      <c r="O311" s="155"/>
      <c r="P311" s="346" t="str">
        <f>IF(H311="No ",IF(J311="Yes","Input Error - Inputs for in Column H and J for current roll conflict",IF(N311="Yes","Input Error - Inputs for in Column H and L for current roll conflict","")),IF(N311="Yes",IF(O311="","Input Error - Inputs for in Column L and M for current roll conflict",IF(O311="N/A ","Input Error  - Inputs for in Column L and M for current roll conflict","")),""))</f>
        <v/>
      </c>
      <c r="Q311" s="346"/>
      <c r="R311" s="346"/>
      <c r="S311" s="346"/>
    </row>
    <row r="312" spans="1:19" ht="3" customHeight="1" outlineLevel="1">
      <c r="B312"/>
      <c r="C312" s="66"/>
      <c r="E312" s="273"/>
      <c r="G312" s="6"/>
      <c r="H312" s="321"/>
      <c r="I312" s="321"/>
      <c r="J312" s="321"/>
      <c r="K312" s="321"/>
      <c r="L312" s="321"/>
      <c r="M312" s="321"/>
      <c r="N312" s="321"/>
      <c r="O312" s="321"/>
      <c r="P312" s="263"/>
      <c r="Q312" s="266"/>
      <c r="R312" s="266"/>
      <c r="S312" s="266"/>
    </row>
    <row r="313" spans="1:19" outlineLevel="1">
      <c r="B313"/>
      <c r="C313" s="256" t="s">
        <v>219</v>
      </c>
      <c r="E313" s="273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333"/>
      <c r="R313" s="333"/>
      <c r="S313" s="333"/>
    </row>
    <row r="314" spans="1:19" ht="15" customHeight="1" outlineLevel="1">
      <c r="A314" s="304">
        <f t="shared" si="10"/>
        <v>0</v>
      </c>
      <c r="B314"/>
      <c r="C314" s="66"/>
      <c r="D314" t="s">
        <v>220</v>
      </c>
      <c r="G314" s="6"/>
      <c r="H314" s="239"/>
      <c r="I314" s="280"/>
      <c r="J314" s="104"/>
      <c r="K314" s="154"/>
      <c r="L314" s="262"/>
      <c r="M314" s="154"/>
      <c r="N314" s="105"/>
      <c r="O314" s="155"/>
      <c r="P314" s="346" t="str">
        <f t="shared" ref="P314:P319" si="11">IF(H314="No ",IF(J314="Yes","Input Error - Inputs for in Column H and J for current roll conflict",IF(N314="Yes","Input Error - Inputs for in Column H and L for current roll conflict","")),IF(N314="Yes",IF(O314="","Input Error - Inputs for in Column L and M for current roll conflict",IF(O314="N/A ","Input Error  - Inputs for in Column L and M for current roll conflict","")),""))</f>
        <v/>
      </c>
      <c r="Q314" s="346"/>
      <c r="R314" s="346"/>
      <c r="S314" s="346"/>
    </row>
    <row r="315" spans="1:19" ht="15" customHeight="1" outlineLevel="1">
      <c r="A315" s="304">
        <f t="shared" si="10"/>
        <v>0</v>
      </c>
      <c r="B315"/>
      <c r="C315" s="66"/>
      <c r="D315" t="s">
        <v>221</v>
      </c>
      <c r="E315" s="94"/>
      <c r="G315" s="6"/>
      <c r="H315" s="239"/>
      <c r="I315" s="280"/>
      <c r="J315" s="104"/>
      <c r="K315" s="154"/>
      <c r="L315" s="262"/>
      <c r="M315" s="154"/>
      <c r="N315" s="105"/>
      <c r="O315" s="155"/>
      <c r="P315" s="346" t="str">
        <f t="shared" si="11"/>
        <v/>
      </c>
      <c r="Q315" s="346"/>
      <c r="R315" s="346"/>
      <c r="S315" s="346"/>
    </row>
    <row r="316" spans="1:19" ht="15" customHeight="1" outlineLevel="1">
      <c r="A316" s="304">
        <f t="shared" si="10"/>
        <v>0</v>
      </c>
      <c r="B316"/>
      <c r="C316" s="66"/>
      <c r="D316" t="s">
        <v>222</v>
      </c>
      <c r="E316" s="94"/>
      <c r="G316" s="6"/>
      <c r="H316" s="239"/>
      <c r="I316" s="280"/>
      <c r="J316" s="104"/>
      <c r="K316" s="154"/>
      <c r="L316" s="262"/>
      <c r="M316" s="154"/>
      <c r="N316" s="105"/>
      <c r="O316" s="155"/>
      <c r="P316" s="346" t="str">
        <f t="shared" si="11"/>
        <v/>
      </c>
      <c r="Q316" s="346"/>
      <c r="R316" s="346"/>
      <c r="S316" s="346"/>
    </row>
    <row r="317" spans="1:19" ht="15.6" customHeight="1" outlineLevel="1">
      <c r="A317" s="304">
        <f t="shared" si="10"/>
        <v>0</v>
      </c>
      <c r="B317"/>
      <c r="C317" s="66"/>
      <c r="D317" t="s">
        <v>223</v>
      </c>
      <c r="E317" s="94"/>
      <c r="G317" s="6"/>
      <c r="H317" s="239"/>
      <c r="I317" s="280"/>
      <c r="J317" s="104"/>
      <c r="K317" s="154"/>
      <c r="L317" s="262"/>
      <c r="M317" s="154"/>
      <c r="N317" s="105"/>
      <c r="O317" s="155"/>
      <c r="P317" s="346" t="str">
        <f t="shared" si="11"/>
        <v/>
      </c>
      <c r="Q317" s="346"/>
      <c r="R317" s="346"/>
      <c r="S317" s="346"/>
    </row>
    <row r="318" spans="1:19" outlineLevel="1">
      <c r="B318"/>
      <c r="C318" s="66"/>
      <c r="H318"/>
      <c r="J318"/>
      <c r="K318"/>
      <c r="L318"/>
      <c r="M318"/>
      <c r="N318"/>
      <c r="O318"/>
      <c r="P318" s="334" t="str">
        <f t="shared" si="11"/>
        <v/>
      </c>
      <c r="Q318" s="329"/>
      <c r="R318" s="329"/>
      <c r="S318" s="329"/>
    </row>
    <row r="319" spans="1:19" outlineLevel="1">
      <c r="B319" s="256" t="s">
        <v>224</v>
      </c>
      <c r="C319" s="66"/>
      <c r="H319"/>
      <c r="J319"/>
      <c r="K319"/>
      <c r="L319"/>
      <c r="M319"/>
      <c r="N319"/>
      <c r="O319"/>
      <c r="P319" s="334" t="str">
        <f t="shared" si="11"/>
        <v/>
      </c>
      <c r="Q319" s="329"/>
      <c r="R319" s="329"/>
      <c r="S319" s="329"/>
    </row>
    <row r="320" spans="1:19" outlineLevel="1">
      <c r="B320" s="274"/>
      <c r="C320" s="256" t="s">
        <v>225</v>
      </c>
      <c r="H320"/>
      <c r="J320"/>
      <c r="K320"/>
      <c r="L320"/>
      <c r="M320"/>
      <c r="N320"/>
      <c r="O320"/>
      <c r="P320" s="334"/>
      <c r="Q320" s="329"/>
      <c r="R320" s="329"/>
      <c r="S320" s="329"/>
    </row>
    <row r="321" spans="1:19" ht="15" customHeight="1" outlineLevel="1">
      <c r="A321" s="304">
        <f>IF(H321="",0,1)</f>
        <v>0</v>
      </c>
      <c r="B321"/>
      <c r="D321" s="90" t="s">
        <v>226</v>
      </c>
      <c r="H321" s="103"/>
      <c r="I321" s="280"/>
      <c r="J321" s="104"/>
      <c r="K321" s="154"/>
      <c r="L321" s="262"/>
      <c r="M321" s="154"/>
      <c r="N321" s="105"/>
      <c r="O321" s="155"/>
      <c r="P321" s="345" t="str">
        <f t="shared" ref="P321:P331" si="12">IF(H321="No ",IF(J321="Yes","Input Error - Inputs for in Column H and J for current roll conflict",IF(N321="Yes","Input Error - Inputs for in Column H and L for current roll conflict","")),IF(N321="Yes",IF(O321="","Input Error - Inputs for in Column L and M for current roll conflict",IF(O321="N/A ","Input Error  - Inputs for in Column L and M for current roll conflict","")),""))</f>
        <v/>
      </c>
      <c r="Q321" s="346"/>
      <c r="R321" s="346"/>
      <c r="S321" s="346"/>
    </row>
    <row r="322" spans="1:19" ht="15" outlineLevel="1">
      <c r="A322" s="304">
        <f>IF(H322="",0,1)</f>
        <v>0</v>
      </c>
      <c r="B322"/>
      <c r="D322" s="90" t="s">
        <v>227</v>
      </c>
      <c r="H322" s="103"/>
      <c r="I322" s="280"/>
      <c r="J322" s="104"/>
      <c r="K322" s="154"/>
      <c r="L322" s="262"/>
      <c r="M322" s="154"/>
      <c r="N322" s="105"/>
      <c r="O322" s="155"/>
      <c r="P322" s="345" t="str">
        <f t="shared" si="12"/>
        <v/>
      </c>
      <c r="Q322" s="346"/>
      <c r="R322" s="346"/>
      <c r="S322" s="346"/>
    </row>
    <row r="323" spans="1:19" ht="15" outlineLevel="1">
      <c r="A323" s="304">
        <f>IF(H323="",0,1)</f>
        <v>0</v>
      </c>
      <c r="B323"/>
      <c r="D323" s="90" t="s">
        <v>228</v>
      </c>
      <c r="H323" s="103"/>
      <c r="I323" s="280"/>
      <c r="J323" s="104"/>
      <c r="K323" s="154"/>
      <c r="L323" s="262"/>
      <c r="M323" s="154"/>
      <c r="N323" s="105"/>
      <c r="O323" s="155"/>
      <c r="P323" s="345" t="str">
        <f t="shared" si="12"/>
        <v/>
      </c>
      <c r="Q323" s="346"/>
      <c r="R323" s="346"/>
      <c r="S323" s="346"/>
    </row>
    <row r="324" spans="1:19" outlineLevel="1">
      <c r="B324"/>
      <c r="C324" s="66"/>
      <c r="H324"/>
      <c r="J324"/>
      <c r="K324"/>
      <c r="L324"/>
      <c r="M324"/>
      <c r="N324"/>
      <c r="O324"/>
      <c r="P324" s="334" t="str">
        <f t="shared" si="12"/>
        <v/>
      </c>
      <c r="Q324" s="329"/>
      <c r="R324" s="329"/>
      <c r="S324" s="329"/>
    </row>
    <row r="325" spans="1:19" outlineLevel="1">
      <c r="B325" s="256" t="s">
        <v>229</v>
      </c>
      <c r="C325" s="66"/>
      <c r="H325"/>
      <c r="J325"/>
      <c r="K325"/>
      <c r="L325"/>
      <c r="M325"/>
      <c r="N325"/>
      <c r="O325"/>
      <c r="P325" s="334" t="str">
        <f t="shared" si="12"/>
        <v/>
      </c>
      <c r="Q325" s="329"/>
      <c r="R325" s="329"/>
      <c r="S325" s="329"/>
    </row>
    <row r="326" spans="1:19" ht="15" customHeight="1" outlineLevel="1">
      <c r="A326" s="304">
        <f t="shared" ref="A326:A331" si="13">IF(H326="",0,1)</f>
        <v>0</v>
      </c>
      <c r="B326"/>
      <c r="C326" s="66"/>
      <c r="D326" s="90" t="s">
        <v>230</v>
      </c>
      <c r="H326" s="103"/>
      <c r="I326" s="280"/>
      <c r="J326" s="104"/>
      <c r="K326" s="154"/>
      <c r="L326" s="262"/>
      <c r="M326" s="154"/>
      <c r="N326" s="105"/>
      <c r="O326" s="155"/>
      <c r="P326" s="345" t="str">
        <f t="shared" si="12"/>
        <v/>
      </c>
      <c r="Q326" s="346"/>
      <c r="R326" s="346"/>
      <c r="S326" s="346"/>
    </row>
    <row r="327" spans="1:19" ht="15" outlineLevel="1">
      <c r="A327" s="304">
        <f t="shared" si="13"/>
        <v>0</v>
      </c>
      <c r="B327"/>
      <c r="C327" s="66"/>
      <c r="D327" s="90" t="s">
        <v>231</v>
      </c>
      <c r="H327" s="103"/>
      <c r="I327" s="280"/>
      <c r="J327" s="104"/>
      <c r="K327" s="154"/>
      <c r="L327" s="262"/>
      <c r="M327" s="154"/>
      <c r="N327" s="105"/>
      <c r="O327" s="155"/>
      <c r="P327" s="345" t="str">
        <f t="shared" si="12"/>
        <v/>
      </c>
      <c r="Q327" s="346"/>
      <c r="R327" s="346"/>
      <c r="S327" s="346"/>
    </row>
    <row r="328" spans="1:19" ht="15" outlineLevel="1">
      <c r="A328" s="304">
        <f t="shared" si="13"/>
        <v>0</v>
      </c>
      <c r="B328"/>
      <c r="C328" s="66"/>
      <c r="D328" s="90" t="s">
        <v>232</v>
      </c>
      <c r="H328" s="103"/>
      <c r="I328" s="280"/>
      <c r="J328" s="104"/>
      <c r="K328" s="154"/>
      <c r="L328" s="262"/>
      <c r="M328" s="154"/>
      <c r="N328" s="105"/>
      <c r="O328" s="155"/>
      <c r="P328" s="345" t="str">
        <f t="shared" si="12"/>
        <v/>
      </c>
      <c r="Q328" s="346"/>
      <c r="R328" s="346"/>
      <c r="S328" s="346"/>
    </row>
    <row r="329" spans="1:19" ht="15" outlineLevel="1">
      <c r="A329" s="304">
        <f t="shared" si="13"/>
        <v>0</v>
      </c>
      <c r="B329"/>
      <c r="C329" s="66"/>
      <c r="D329" s="90" t="s">
        <v>233</v>
      </c>
      <c r="H329" s="103"/>
      <c r="I329" s="280"/>
      <c r="J329" s="104"/>
      <c r="K329" s="154"/>
      <c r="L329" s="262"/>
      <c r="M329" s="154"/>
      <c r="N329" s="105"/>
      <c r="O329" s="155"/>
      <c r="P329" s="345" t="str">
        <f t="shared" si="12"/>
        <v/>
      </c>
      <c r="Q329" s="346"/>
      <c r="R329" s="346"/>
      <c r="S329" s="346"/>
    </row>
    <row r="330" spans="1:19" ht="15" outlineLevel="1">
      <c r="A330" s="304">
        <f t="shared" si="13"/>
        <v>0</v>
      </c>
      <c r="B330"/>
      <c r="C330" s="66"/>
      <c r="D330" s="90" t="s">
        <v>234</v>
      </c>
      <c r="H330" s="103"/>
      <c r="I330" s="280"/>
      <c r="J330" s="104"/>
      <c r="K330" s="154"/>
      <c r="L330" s="262"/>
      <c r="M330" s="154"/>
      <c r="N330" s="105"/>
      <c r="O330" s="155"/>
      <c r="P330" s="345" t="str">
        <f t="shared" si="12"/>
        <v/>
      </c>
      <c r="Q330" s="346"/>
      <c r="R330" s="346"/>
      <c r="S330" s="346"/>
    </row>
    <row r="331" spans="1:19" ht="15" outlineLevel="1">
      <c r="A331" s="304">
        <f t="shared" si="13"/>
        <v>0</v>
      </c>
      <c r="B331"/>
      <c r="C331" s="66"/>
      <c r="D331" s="90" t="s">
        <v>235</v>
      </c>
      <c r="H331" s="103"/>
      <c r="I331" s="280"/>
      <c r="J331" s="104"/>
      <c r="K331" s="154"/>
      <c r="L331" s="262"/>
      <c r="M331" s="154"/>
      <c r="N331" s="105"/>
      <c r="O331" s="155"/>
      <c r="P331" s="345" t="str">
        <f t="shared" si="12"/>
        <v/>
      </c>
      <c r="Q331" s="346"/>
      <c r="R331" s="346"/>
      <c r="S331" s="346"/>
    </row>
    <row r="332" spans="1:19" outlineLevel="1">
      <c r="B332"/>
      <c r="C332" s="66"/>
      <c r="H332"/>
      <c r="J332"/>
      <c r="K332"/>
      <c r="L332"/>
      <c r="M332"/>
      <c r="N332"/>
      <c r="O332"/>
      <c r="P332"/>
      <c r="Q332" s="329"/>
      <c r="R332" s="329"/>
      <c r="S332" s="329"/>
    </row>
    <row r="333" spans="1:19" ht="15.6" outlineLevel="1">
      <c r="B333" s="256" t="s">
        <v>236</v>
      </c>
      <c r="C333" s="335"/>
      <c r="H333"/>
      <c r="J333"/>
      <c r="K333"/>
      <c r="L333"/>
      <c r="M333"/>
      <c r="N333"/>
      <c r="O333"/>
      <c r="P333"/>
      <c r="Q333" s="329"/>
      <c r="R333" s="329"/>
      <c r="S333" s="329"/>
    </row>
    <row r="334" spans="1:19" ht="15" customHeight="1" outlineLevel="1">
      <c r="A334" s="304">
        <f>IF(H334="",0,1)</f>
        <v>0</v>
      </c>
      <c r="B334"/>
      <c r="C334" s="90" t="s">
        <v>237</v>
      </c>
      <c r="H334" s="103"/>
      <c r="I334" s="280"/>
      <c r="J334" s="104"/>
      <c r="K334" s="154"/>
      <c r="L334" s="262"/>
      <c r="M334" s="154"/>
      <c r="N334" s="105"/>
      <c r="O334" s="155"/>
      <c r="P334" s="345" t="str">
        <f>IF(H334="No ",IF(J334="Yes","Input Error - Inputs for in Column H and J for current roll conflict",IF(N334="Yes","Input Error - Inputs for in Column H and L for current roll conflict","")),IF(N334="Yes",IF(O334="","Input Error - Inputs for in Column L and M for current roll conflict",IF(O334="N/A ","Input Error  - Inputs for in Column L and M for current roll conflict","")),""))</f>
        <v/>
      </c>
      <c r="Q334" s="346"/>
      <c r="R334" s="346"/>
      <c r="S334" s="346"/>
    </row>
    <row r="335" spans="1:19" ht="15" outlineLevel="1">
      <c r="A335" s="304">
        <f>IF(H335="",0,1)</f>
        <v>1</v>
      </c>
      <c r="B335"/>
      <c r="C335" s="90" t="s">
        <v>238</v>
      </c>
      <c r="D335" s="256"/>
      <c r="H335" s="103" t="s">
        <v>239</v>
      </c>
      <c r="I335" s="280"/>
      <c r="J335" s="104"/>
      <c r="K335" s="154"/>
      <c r="L335" s="262"/>
      <c r="M335" s="154"/>
      <c r="N335" s="105"/>
      <c r="O335" s="155"/>
      <c r="P335" s="345" t="str">
        <f>IF(H335="No ",IF(J335="Yes","Input Error - Inputs for in Column H and J for current roll conflict",IF(N335="Yes","Input Error - Inputs for in Column H and L for current roll conflict","")),IF(N335="Yes",IF(O335="","Input Error - Inputs for in Column L and M for current roll conflict",IF(O335="N/A ","Input Error  - Inputs for in Column L and M for current roll conflict","")),""))</f>
        <v/>
      </c>
      <c r="Q335" s="346"/>
      <c r="R335" s="346"/>
      <c r="S335" s="346"/>
    </row>
    <row r="336" spans="1:19" ht="14.45" customHeight="1">
      <c r="B336" s="27"/>
      <c r="H336" s="322"/>
      <c r="I336" s="280"/>
      <c r="J336" s="323"/>
      <c r="K336" s="324"/>
      <c r="L336" s="324"/>
      <c r="M336" s="324"/>
      <c r="N336" s="280"/>
      <c r="O336" s="280"/>
      <c r="P336"/>
      <c r="Q336" s="260"/>
      <c r="R336" s="260"/>
    </row>
    <row r="337" spans="1:19" ht="14.45" customHeight="1">
      <c r="B337" s="27"/>
      <c r="H337" s="322"/>
      <c r="I337" s="280"/>
      <c r="J337" s="323"/>
      <c r="K337" s="324"/>
      <c r="L337" s="324"/>
      <c r="M337" s="324"/>
      <c r="N337" s="280"/>
      <c r="O337" s="280"/>
      <c r="P337"/>
      <c r="Q337" s="260"/>
      <c r="R337" s="260"/>
    </row>
    <row r="338" spans="1:19" ht="19.899999999999999" customHeight="1">
      <c r="B338" s="27"/>
      <c r="H338" s="347" t="s">
        <v>170</v>
      </c>
      <c r="I338" s="325"/>
      <c r="J338" s="347" t="s">
        <v>171</v>
      </c>
      <c r="K338" s="326"/>
      <c r="L338" s="347" t="s">
        <v>172</v>
      </c>
      <c r="M338" s="326"/>
      <c r="N338" s="348" t="s">
        <v>173</v>
      </c>
      <c r="O338" s="349"/>
      <c r="P338"/>
      <c r="Q338" s="260"/>
      <c r="R338" s="260"/>
    </row>
    <row r="339" spans="1:19" ht="19.899999999999999" customHeight="1">
      <c r="B339" s="27"/>
      <c r="H339" s="347"/>
      <c r="I339" s="280"/>
      <c r="J339" s="347"/>
      <c r="K339" s="326"/>
      <c r="L339" s="347"/>
      <c r="M339" s="326"/>
      <c r="N339" s="350"/>
      <c r="O339" s="351"/>
      <c r="P339"/>
      <c r="Q339" s="260"/>
      <c r="R339" s="260"/>
    </row>
    <row r="340" spans="1:19" ht="19.899999999999999" customHeight="1">
      <c r="A340" s="274"/>
      <c r="B340" s="256" t="s">
        <v>240</v>
      </c>
      <c r="H340" s="347"/>
      <c r="I340" s="280"/>
      <c r="J340" s="347"/>
      <c r="K340" s="326"/>
      <c r="L340" s="347"/>
      <c r="M340" s="326"/>
      <c r="N340" s="327" t="s">
        <v>241</v>
      </c>
      <c r="O340" s="327" t="s">
        <v>242</v>
      </c>
      <c r="P340"/>
      <c r="Q340" s="260"/>
      <c r="R340" s="260"/>
    </row>
    <row r="341" spans="1:19" ht="14.45" customHeight="1">
      <c r="A341" s="304">
        <f>IF(H341="",0,1)</f>
        <v>1</v>
      </c>
      <c r="B341" s="27"/>
      <c r="C341" s="267" t="s">
        <v>243</v>
      </c>
      <c r="H341" s="103" t="s">
        <v>239</v>
      </c>
      <c r="K341" s="91"/>
      <c r="L341" s="91"/>
      <c r="M341" s="91"/>
      <c r="N341"/>
      <c r="O341"/>
      <c r="P341" s="345" t="str">
        <f>IF(H341="No ",IF(J341="Yes","Input Error - Inputs for in Column H and J for current roll conflict",IF(N341="Yes","Input Error - Inputs for in Column H and L for current roll conflict","")),IF(N341="Yes",IF(O341="","Input Error - Inputs for in Column L and M for current roll conflict",IF(O341="N/A ","Input Error  - Inputs for in Column L and M for current roll conflict","")),""))</f>
        <v/>
      </c>
      <c r="Q341" s="346"/>
      <c r="R341" s="346"/>
      <c r="S341" s="346"/>
    </row>
    <row r="342" spans="1:19" ht="28.15" customHeight="1">
      <c r="B342" s="27"/>
      <c r="C342" s="267"/>
      <c r="D342" s="275" t="s">
        <v>244</v>
      </c>
      <c r="E342" s="275" t="s">
        <v>245</v>
      </c>
      <c r="F342" s="276" t="s">
        <v>246</v>
      </c>
      <c r="H342" s="275"/>
      <c r="I342" s="275"/>
      <c r="J342" s="275"/>
      <c r="K342" s="275"/>
      <c r="L342" s="277"/>
      <c r="M342" s="275"/>
      <c r="N342" s="277"/>
      <c r="O342" s="277"/>
      <c r="P342" s="345" t="str">
        <f t="shared" ref="P342:P355" si="14">IF(H342="No ",IF(J342="Yes","Input Error - Inputs for in Column H and J for current roll conflict",IF(N342="Yes","Input Error - Inputs for in Column H and L for current roll conflict","")),IF(N342="Yes",IF(O342="","Input Error - Inputs for in Column L and M for current roll conflict",IF(O342="N/A ","Input Error  - Inputs for in Column L and M for current roll conflict","")),""))</f>
        <v/>
      </c>
      <c r="Q342" s="346"/>
      <c r="R342" s="346"/>
      <c r="S342" s="346"/>
    </row>
    <row r="343" spans="1:19" ht="14.45" customHeight="1">
      <c r="A343" s="304">
        <f>IF($H$334="",0,IF($H$334="No ",1,IF(D343="",1,IF(H343="",0,1))))</f>
        <v>0</v>
      </c>
      <c r="B343" s="27"/>
      <c r="C343" s="267"/>
      <c r="D343" s="336"/>
      <c r="E343" s="336"/>
      <c r="F343" s="336"/>
      <c r="H343" s="269"/>
      <c r="I343" s="280"/>
      <c r="J343" s="261"/>
      <c r="K343" s="154"/>
      <c r="L343" s="270"/>
      <c r="M343" s="154"/>
      <c r="N343" s="278"/>
      <c r="O343" s="279"/>
      <c r="P343" s="345" t="str">
        <f t="shared" si="14"/>
        <v/>
      </c>
      <c r="Q343" s="346"/>
      <c r="R343" s="346"/>
      <c r="S343" s="346"/>
    </row>
    <row r="344" spans="1:19" ht="14.45" customHeight="1">
      <c r="A344" s="304">
        <f>IF($H$334="",0,IF($H$334="No ",1,IF(D344="",1,IF(H344="",0,1))))</f>
        <v>0</v>
      </c>
      <c r="B344" s="27"/>
      <c r="C344" s="267"/>
      <c r="D344" s="336"/>
      <c r="E344" s="336"/>
      <c r="F344" s="336"/>
      <c r="H344" s="269"/>
      <c r="I344" s="280"/>
      <c r="J344" s="261"/>
      <c r="K344" s="154"/>
      <c r="L344" s="270"/>
      <c r="M344" s="154"/>
      <c r="N344" s="278"/>
      <c r="O344" s="279"/>
      <c r="P344" s="345" t="str">
        <f t="shared" si="14"/>
        <v/>
      </c>
      <c r="Q344" s="346"/>
      <c r="R344" s="346"/>
      <c r="S344" s="346"/>
    </row>
    <row r="345" spans="1:19" ht="14.45" customHeight="1">
      <c r="A345" s="304">
        <f>IF($H$334="",0,IF($H$334="No ",1,IF(D345="",1,IF(H345="",0,1))))</f>
        <v>0</v>
      </c>
      <c r="B345" s="27"/>
      <c r="C345" s="267"/>
      <c r="D345" s="336"/>
      <c r="E345" s="336"/>
      <c r="F345" s="336"/>
      <c r="H345" s="269"/>
      <c r="I345" s="280"/>
      <c r="J345" s="261"/>
      <c r="K345" s="154"/>
      <c r="L345" s="270"/>
      <c r="M345" s="154"/>
      <c r="N345" s="278"/>
      <c r="O345" s="279"/>
      <c r="P345" s="345" t="str">
        <f t="shared" si="14"/>
        <v/>
      </c>
      <c r="Q345" s="346"/>
      <c r="R345" s="346"/>
      <c r="S345" s="346"/>
    </row>
    <row r="346" spans="1:19" ht="14.45" customHeight="1">
      <c r="A346" s="304">
        <f>IF($H$334="",0,IF($H$334="No ",1,IF(D346="",1,IF(H346="",0,1))))</f>
        <v>0</v>
      </c>
      <c r="B346" s="27"/>
      <c r="C346" s="267"/>
      <c r="D346" s="336"/>
      <c r="E346" s="336"/>
      <c r="F346" s="336"/>
      <c r="H346" s="269"/>
      <c r="I346" s="280"/>
      <c r="J346" s="261"/>
      <c r="K346" s="154"/>
      <c r="L346" s="270"/>
      <c r="M346" s="154"/>
      <c r="N346" s="278"/>
      <c r="O346" s="279"/>
      <c r="P346" s="345" t="str">
        <f t="shared" si="14"/>
        <v/>
      </c>
      <c r="Q346" s="346"/>
      <c r="R346" s="346"/>
      <c r="S346" s="346"/>
    </row>
    <row r="347" spans="1:19" ht="14.45" customHeight="1">
      <c r="A347" s="304">
        <f>IF($H$334="",0,IF($H$334="No ",1,IF(D347="",1,IF(H347="",0,1))))</f>
        <v>0</v>
      </c>
      <c r="B347" s="27"/>
      <c r="C347" s="267"/>
      <c r="D347" s="336"/>
      <c r="E347" s="336"/>
      <c r="F347" s="336"/>
      <c r="H347" s="269"/>
      <c r="I347" s="280"/>
      <c r="J347" s="261"/>
      <c r="K347" s="154"/>
      <c r="L347" s="270"/>
      <c r="M347" s="154"/>
      <c r="N347" s="278"/>
      <c r="O347" s="279"/>
      <c r="P347" s="345" t="str">
        <f t="shared" si="14"/>
        <v/>
      </c>
      <c r="Q347" s="346"/>
      <c r="R347" s="346"/>
      <c r="S347" s="346"/>
    </row>
    <row r="348" spans="1:19" ht="14.45" customHeight="1">
      <c r="B348" s="27"/>
      <c r="C348" s="267"/>
      <c r="H348" s="280"/>
      <c r="I348" s="280"/>
      <c r="J348" s="280"/>
      <c r="K348" s="280"/>
      <c r="L348" s="280"/>
      <c r="M348" s="280"/>
      <c r="N348" s="280"/>
      <c r="O348" s="280"/>
      <c r="P348" s="345" t="str">
        <f t="shared" si="14"/>
        <v/>
      </c>
      <c r="Q348" s="346"/>
      <c r="R348" s="346"/>
      <c r="S348" s="346"/>
    </row>
    <row r="349" spans="1:19" ht="14.45" customHeight="1">
      <c r="A349" s="304">
        <f>IF(H349="",0,1)</f>
        <v>1</v>
      </c>
      <c r="B349" s="27"/>
      <c r="C349" s="64" t="s">
        <v>247</v>
      </c>
      <c r="H349" s="103" t="s">
        <v>239</v>
      </c>
      <c r="K349" s="91"/>
      <c r="L349" s="91"/>
      <c r="M349" s="91"/>
      <c r="N349"/>
      <c r="O349"/>
      <c r="P349" s="345" t="str">
        <f t="shared" si="14"/>
        <v/>
      </c>
      <c r="Q349" s="346"/>
      <c r="R349" s="346"/>
      <c r="S349" s="346"/>
    </row>
    <row r="350" spans="1:19" s="275" customFormat="1" ht="25.9" customHeight="1">
      <c r="A350" s="309"/>
      <c r="C350" s="281"/>
      <c r="D350" s="275" t="s">
        <v>244</v>
      </c>
      <c r="E350" s="275" t="s">
        <v>245</v>
      </c>
      <c r="F350" s="276" t="s">
        <v>246</v>
      </c>
      <c r="G350"/>
      <c r="H350" s="282"/>
      <c r="J350" s="283"/>
      <c r="K350" s="284"/>
      <c r="L350" s="285"/>
      <c r="M350" s="284"/>
      <c r="N350" s="277"/>
      <c r="O350" s="277"/>
      <c r="P350" s="345" t="str">
        <f t="shared" si="14"/>
        <v/>
      </c>
      <c r="Q350" s="346"/>
      <c r="R350" s="346"/>
      <c r="S350" s="346"/>
    </row>
    <row r="351" spans="1:19" ht="14.45" customHeight="1">
      <c r="A351" s="304">
        <f>IF($H$342="",0,IF($H$342="No ",1,IF(D351="",1,IF(H351="",0,1))))</f>
        <v>0</v>
      </c>
      <c r="B351" s="27"/>
      <c r="D351" s="336"/>
      <c r="E351" s="336"/>
      <c r="F351" s="336"/>
      <c r="H351" s="269"/>
      <c r="I351" s="280"/>
      <c r="J351" s="261"/>
      <c r="K351" s="154"/>
      <c r="L351" s="270"/>
      <c r="M351" s="154"/>
      <c r="N351" s="278"/>
      <c r="O351" s="279"/>
      <c r="P351" s="345" t="str">
        <f t="shared" si="14"/>
        <v/>
      </c>
      <c r="Q351" s="346"/>
      <c r="R351" s="346"/>
      <c r="S351" s="346"/>
    </row>
    <row r="352" spans="1:19" ht="14.45" customHeight="1">
      <c r="A352" s="304">
        <f>IF($H$342="",0,IF($H$342="No ",1,IF(D352="",1,IF(H352="",0,1))))</f>
        <v>0</v>
      </c>
      <c r="B352" s="27"/>
      <c r="D352" s="336"/>
      <c r="E352" s="336"/>
      <c r="F352" s="336"/>
      <c r="H352" s="269"/>
      <c r="I352" s="280"/>
      <c r="J352" s="261"/>
      <c r="K352" s="154"/>
      <c r="L352" s="270"/>
      <c r="M352" s="154"/>
      <c r="N352" s="278"/>
      <c r="O352" s="279"/>
      <c r="P352" s="345" t="str">
        <f t="shared" si="14"/>
        <v/>
      </c>
      <c r="Q352" s="346"/>
      <c r="R352" s="346"/>
      <c r="S352" s="346"/>
    </row>
    <row r="353" spans="1:19" ht="14.45" customHeight="1">
      <c r="A353" s="304">
        <f>IF($H$342="",0,IF($H$342="No ",1,IF(D353="",1,IF(H353="",0,1))))</f>
        <v>0</v>
      </c>
      <c r="B353" s="27"/>
      <c r="D353" s="336"/>
      <c r="E353" s="336"/>
      <c r="F353" s="336"/>
      <c r="H353" s="269"/>
      <c r="I353" s="280"/>
      <c r="J353" s="261"/>
      <c r="K353" s="154"/>
      <c r="L353" s="270"/>
      <c r="M353" s="154"/>
      <c r="N353" s="278"/>
      <c r="O353" s="279"/>
      <c r="P353" s="345" t="str">
        <f t="shared" si="14"/>
        <v/>
      </c>
      <c r="Q353" s="346"/>
      <c r="R353" s="346"/>
      <c r="S353" s="346"/>
    </row>
    <row r="354" spans="1:19" ht="14.45" customHeight="1">
      <c r="A354" s="304">
        <f>IF($H$342="",0,IF($H$342="No ",1,IF(D354="",1,IF(H354="",0,1))))</f>
        <v>0</v>
      </c>
      <c r="B354" s="27"/>
      <c r="D354" s="336"/>
      <c r="E354" s="336"/>
      <c r="F354" s="336"/>
      <c r="H354" s="269"/>
      <c r="I354" s="280"/>
      <c r="J354" s="261"/>
      <c r="K354" s="154"/>
      <c r="L354" s="270"/>
      <c r="M354" s="154"/>
      <c r="N354" s="278"/>
      <c r="O354" s="279"/>
      <c r="P354" s="345" t="str">
        <f t="shared" si="14"/>
        <v/>
      </c>
      <c r="Q354" s="346"/>
      <c r="R354" s="346"/>
      <c r="S354" s="346"/>
    </row>
    <row r="355" spans="1:19" ht="14.45" customHeight="1">
      <c r="A355" s="304">
        <f>IF($H$342="",0,IF($H$342="No ",1,IF(D355="",1,IF(H355="",0,1))))</f>
        <v>0</v>
      </c>
      <c r="B355" s="27"/>
      <c r="D355" s="336"/>
      <c r="E355" s="336"/>
      <c r="F355" s="336"/>
      <c r="H355" s="269"/>
      <c r="I355" s="280"/>
      <c r="J355" s="261"/>
      <c r="K355" s="154"/>
      <c r="L355" s="270"/>
      <c r="M355" s="154"/>
      <c r="N355" s="278"/>
      <c r="O355" s="279"/>
      <c r="P355" s="345" t="str">
        <f t="shared" si="14"/>
        <v/>
      </c>
      <c r="Q355" s="346"/>
      <c r="R355" s="346"/>
      <c r="S355" s="346"/>
    </row>
    <row r="356" spans="1:19" ht="14.45" customHeight="1">
      <c r="B356" s="27"/>
      <c r="K356" s="91"/>
      <c r="L356" s="91"/>
      <c r="M356" s="91"/>
      <c r="N356"/>
      <c r="O356"/>
      <c r="P356" s="345" t="str">
        <f t="shared" ref="P356" si="15">IF(H356="No ",IF(J356="Yes","Input Error - Inputs for in Column H and J for current roll conflict",IF(N356="Yes","Input Error - Inputs for in Column H and L for current roll conflict","")),IF(N356="Yes",IF(O356="","Input Error - Inputs for in Column L and M for current roll conflict",IF(O356="N/A ","Input Error  - Inputs for in Column L and M for current roll conflict","")),""))</f>
        <v/>
      </c>
      <c r="Q356" s="346"/>
      <c r="R356" s="346"/>
      <c r="S356" s="346"/>
    </row>
    <row r="357" spans="1:19" ht="14.45" customHeight="1">
      <c r="B357" s="27"/>
      <c r="K357" s="91"/>
      <c r="L357" s="91"/>
      <c r="M357" s="91"/>
      <c r="N357"/>
      <c r="O357"/>
      <c r="P357" s="263"/>
      <c r="Q357" s="263"/>
      <c r="R357" s="263"/>
      <c r="S357" s="301"/>
    </row>
    <row r="358" spans="1:19" ht="24" customHeight="1">
      <c r="A358" s="304">
        <f t="shared" ref="A358:A370" si="16">IF(H358="",0,1)</f>
        <v>0</v>
      </c>
      <c r="B358" s="293" t="s">
        <v>112</v>
      </c>
      <c r="C358" s="425" t="s">
        <v>248</v>
      </c>
      <c r="D358" s="425"/>
      <c r="E358" s="425"/>
      <c r="F358" s="425"/>
      <c r="G358" s="425"/>
      <c r="H358" s="427"/>
      <c r="K358" s="91"/>
      <c r="L358" s="91"/>
      <c r="M358" s="91"/>
      <c r="N358"/>
      <c r="O358"/>
      <c r="P358"/>
      <c r="Q358" s="260"/>
      <c r="R358" s="260"/>
    </row>
    <row r="359" spans="1:19" ht="73.900000000000006" customHeight="1">
      <c r="B359"/>
      <c r="D359" s="429" t="s">
        <v>249</v>
      </c>
      <c r="E359" s="429"/>
      <c r="F359" s="429"/>
      <c r="G359" s="429"/>
      <c r="H359" s="428"/>
      <c r="K359" s="91"/>
      <c r="L359" s="91"/>
      <c r="M359" s="91"/>
      <c r="N359"/>
      <c r="O359"/>
      <c r="P359"/>
      <c r="Q359" s="260"/>
      <c r="R359" s="260"/>
    </row>
    <row r="360" spans="1:19" ht="14.45" customHeight="1">
      <c r="A360" s="304">
        <f t="shared" si="16"/>
        <v>0</v>
      </c>
      <c r="B360"/>
      <c r="D360" s="295" t="s">
        <v>250</v>
      </c>
      <c r="H360" s="296"/>
      <c r="K360" s="91"/>
      <c r="L360" s="91"/>
      <c r="M360" s="91"/>
      <c r="N360"/>
      <c r="O360"/>
      <c r="P360"/>
      <c r="Q360" s="260"/>
      <c r="R360" s="260"/>
    </row>
    <row r="361" spans="1:19" ht="14.45" customHeight="1">
      <c r="A361" s="304">
        <f t="shared" si="16"/>
        <v>0</v>
      </c>
      <c r="B361"/>
      <c r="D361" s="295" t="s">
        <v>251</v>
      </c>
      <c r="H361" s="296"/>
      <c r="K361" s="91"/>
      <c r="L361" s="91"/>
      <c r="M361" s="91"/>
      <c r="N361"/>
      <c r="O361"/>
      <c r="P361"/>
      <c r="Q361" s="260"/>
      <c r="R361" s="260"/>
    </row>
    <row r="362" spans="1:19" ht="14.45" customHeight="1">
      <c r="A362" s="304">
        <f t="shared" si="16"/>
        <v>0</v>
      </c>
      <c r="B362"/>
      <c r="D362" s="295" t="s">
        <v>252</v>
      </c>
      <c r="H362" s="296"/>
      <c r="N362"/>
      <c r="O362"/>
      <c r="P362"/>
      <c r="Q362" s="260"/>
      <c r="R362" s="260"/>
    </row>
    <row r="363" spans="1:19" ht="14.45" customHeight="1">
      <c r="A363" s="304">
        <f t="shared" si="16"/>
        <v>0</v>
      </c>
      <c r="B363"/>
      <c r="D363" s="295" t="s">
        <v>253</v>
      </c>
      <c r="H363" s="296"/>
      <c r="N363"/>
      <c r="O363"/>
      <c r="P363"/>
      <c r="Q363" s="260"/>
      <c r="R363" s="260"/>
    </row>
    <row r="364" spans="1:19" ht="14.45" customHeight="1">
      <c r="A364" s="304">
        <f t="shared" si="16"/>
        <v>0</v>
      </c>
      <c r="B364"/>
      <c r="D364" s="295" t="s">
        <v>254</v>
      </c>
      <c r="H364" s="296"/>
      <c r="N364"/>
      <c r="O364"/>
      <c r="P364"/>
      <c r="Q364" s="260"/>
      <c r="R364" s="260"/>
    </row>
    <row r="365" spans="1:19" ht="14.45" customHeight="1">
      <c r="A365" s="304">
        <f t="shared" si="16"/>
        <v>0</v>
      </c>
      <c r="B365"/>
      <c r="D365" s="295" t="s">
        <v>255</v>
      </c>
      <c r="H365" s="296"/>
      <c r="N365"/>
      <c r="O365"/>
      <c r="P365"/>
      <c r="Q365" s="260"/>
      <c r="R365" s="260"/>
    </row>
    <row r="366" spans="1:19" ht="14.45" customHeight="1">
      <c r="A366" s="304">
        <f t="shared" si="16"/>
        <v>0</v>
      </c>
      <c r="B366"/>
      <c r="D366" s="295" t="s">
        <v>256</v>
      </c>
      <c r="H366" s="296"/>
      <c r="N366"/>
      <c r="O366"/>
      <c r="P366"/>
      <c r="Q366" s="260"/>
      <c r="R366" s="260"/>
    </row>
    <row r="367" spans="1:19" ht="14.45" customHeight="1">
      <c r="A367" s="304">
        <f t="shared" si="16"/>
        <v>0</v>
      </c>
      <c r="B367"/>
      <c r="D367" s="295" t="s">
        <v>257</v>
      </c>
      <c r="H367" s="296"/>
      <c r="N367"/>
      <c r="O367"/>
      <c r="P367"/>
      <c r="Q367" s="260"/>
      <c r="R367" s="260"/>
    </row>
    <row r="368" spans="1:19" ht="14.45" customHeight="1">
      <c r="B368"/>
      <c r="D368" s="297"/>
      <c r="H368"/>
      <c r="N368"/>
      <c r="O368"/>
      <c r="P368"/>
      <c r="Q368" s="260"/>
      <c r="R368" s="260"/>
    </row>
    <row r="369" spans="1:18" ht="14.45" customHeight="1">
      <c r="B369"/>
      <c r="N369"/>
      <c r="O369"/>
      <c r="P369"/>
      <c r="Q369" s="260"/>
      <c r="R369" s="260"/>
    </row>
    <row r="370" spans="1:18" ht="14.45" customHeight="1">
      <c r="A370" s="304">
        <f t="shared" si="16"/>
        <v>0</v>
      </c>
      <c r="B370" s="293" t="s">
        <v>115</v>
      </c>
      <c r="C370" s="425" t="s">
        <v>258</v>
      </c>
      <c r="D370" s="425"/>
      <c r="E370" s="425"/>
      <c r="F370" s="425"/>
      <c r="G370" s="425"/>
      <c r="H370" s="427"/>
      <c r="N370"/>
      <c r="O370"/>
      <c r="P370"/>
      <c r="Q370" s="260"/>
      <c r="R370" s="260"/>
    </row>
    <row r="371" spans="1:18" ht="63.6" customHeight="1">
      <c r="B371" s="293"/>
      <c r="C371" s="294"/>
      <c r="D371" s="429" t="s">
        <v>259</v>
      </c>
      <c r="E371" s="429"/>
      <c r="F371" s="429"/>
      <c r="G371" s="429"/>
      <c r="H371" s="430"/>
      <c r="N371"/>
      <c r="O371"/>
      <c r="P371"/>
      <c r="Q371" s="260"/>
      <c r="R371" s="260"/>
    </row>
    <row r="372" spans="1:18" ht="3" customHeight="1">
      <c r="B372"/>
      <c r="N372"/>
      <c r="O372"/>
      <c r="P372"/>
      <c r="Q372" s="260"/>
      <c r="R372" s="260"/>
    </row>
    <row r="373" spans="1:18" ht="15" customHeight="1">
      <c r="B373"/>
      <c r="D373" s="298" t="s">
        <v>260</v>
      </c>
      <c r="N373"/>
      <c r="O373"/>
      <c r="P373"/>
      <c r="Q373" s="260"/>
      <c r="R373" s="260"/>
    </row>
    <row r="374" spans="1:18" ht="14.45" customHeight="1">
      <c r="A374" s="304">
        <f t="shared" ref="A374:A381" si="17">IF(H374="",0,1)</f>
        <v>0</v>
      </c>
      <c r="B374"/>
      <c r="D374" s="299" t="s">
        <v>261</v>
      </c>
      <c r="E374" s="431" t="s">
        <v>262</v>
      </c>
      <c r="F374" s="431"/>
      <c r="H374" s="296"/>
      <c r="N374"/>
      <c r="O374"/>
      <c r="P374"/>
      <c r="Q374" s="260"/>
      <c r="R374" s="260"/>
    </row>
    <row r="375" spans="1:18" ht="44.45" customHeight="1">
      <c r="A375" s="304">
        <f t="shared" si="17"/>
        <v>0</v>
      </c>
      <c r="B375"/>
      <c r="D375" s="299" t="s">
        <v>263</v>
      </c>
      <c r="E375" s="424" t="s">
        <v>264</v>
      </c>
      <c r="F375" s="424"/>
      <c r="H375" s="296"/>
      <c r="N375"/>
      <c r="O375"/>
      <c r="P375"/>
      <c r="Q375" s="260"/>
      <c r="R375" s="260"/>
    </row>
    <row r="376" spans="1:18" ht="46.15" customHeight="1">
      <c r="A376" s="304">
        <f t="shared" si="17"/>
        <v>0</v>
      </c>
      <c r="B376"/>
      <c r="D376" s="299" t="s">
        <v>265</v>
      </c>
      <c r="E376" s="424" t="s">
        <v>266</v>
      </c>
      <c r="F376" s="424"/>
      <c r="H376" s="296"/>
      <c r="N376"/>
      <c r="O376"/>
      <c r="P376"/>
      <c r="Q376" s="260"/>
      <c r="R376" s="260"/>
    </row>
    <row r="377" spans="1:18" ht="26.45" customHeight="1">
      <c r="A377" s="304">
        <f t="shared" si="17"/>
        <v>0</v>
      </c>
      <c r="B377"/>
      <c r="D377" s="299" t="s">
        <v>267</v>
      </c>
      <c r="E377" s="424" t="s">
        <v>268</v>
      </c>
      <c r="F377" s="424"/>
      <c r="H377" s="296"/>
      <c r="N377"/>
      <c r="O377"/>
      <c r="P377"/>
      <c r="Q377" s="260"/>
      <c r="R377" s="260"/>
    </row>
    <row r="378" spans="1:18" ht="47.45" customHeight="1">
      <c r="A378" s="304">
        <f t="shared" si="17"/>
        <v>0</v>
      </c>
      <c r="B378"/>
      <c r="D378" s="299" t="s">
        <v>269</v>
      </c>
      <c r="E378" s="424" t="s">
        <v>270</v>
      </c>
      <c r="F378" s="424"/>
      <c r="H378" s="296"/>
      <c r="N378"/>
      <c r="O378"/>
      <c r="P378"/>
      <c r="Q378" s="260"/>
      <c r="R378" s="260"/>
    </row>
    <row r="379" spans="1:18" ht="52.9" customHeight="1">
      <c r="A379" s="304">
        <f t="shared" si="17"/>
        <v>0</v>
      </c>
      <c r="B379"/>
      <c r="D379" s="299" t="s">
        <v>271</v>
      </c>
      <c r="E379" s="424" t="s">
        <v>272</v>
      </c>
      <c r="F379" s="424"/>
      <c r="H379" s="296"/>
      <c r="N379"/>
      <c r="O379"/>
      <c r="P379"/>
      <c r="Q379" s="260"/>
      <c r="R379" s="260"/>
    </row>
    <row r="380" spans="1:18" ht="32.450000000000003" customHeight="1">
      <c r="A380" s="304">
        <f t="shared" si="17"/>
        <v>0</v>
      </c>
      <c r="B380"/>
      <c r="D380" s="299" t="s">
        <v>273</v>
      </c>
      <c r="E380" s="424" t="s">
        <v>274</v>
      </c>
      <c r="F380" s="424"/>
      <c r="H380" s="296"/>
      <c r="N380"/>
      <c r="O380"/>
      <c r="P380"/>
      <c r="Q380" s="260"/>
      <c r="R380" s="260"/>
    </row>
    <row r="381" spans="1:18" ht="32.450000000000003" customHeight="1">
      <c r="A381" s="304">
        <f t="shared" si="17"/>
        <v>0</v>
      </c>
      <c r="B381"/>
      <c r="D381" s="299" t="s">
        <v>275</v>
      </c>
      <c r="E381" s="424" t="s">
        <v>276</v>
      </c>
      <c r="F381" s="424"/>
      <c r="H381" s="296"/>
      <c r="N381"/>
      <c r="O381"/>
      <c r="P381"/>
      <c r="Q381" s="260"/>
      <c r="R381" s="260"/>
    </row>
    <row r="382" spans="1:18" ht="14.45" customHeight="1">
      <c r="B382"/>
      <c r="D382" s="28"/>
      <c r="H382" s="300"/>
      <c r="N382"/>
      <c r="O382"/>
      <c r="P382"/>
      <c r="Q382" s="260"/>
      <c r="R382" s="260"/>
    </row>
    <row r="383" spans="1:18" ht="43.15" customHeight="1">
      <c r="B383" s="293" t="s">
        <v>117</v>
      </c>
      <c r="C383" s="425" t="s">
        <v>277</v>
      </c>
      <c r="D383" s="425"/>
      <c r="E383" s="425"/>
      <c r="F383" s="425"/>
      <c r="G383" s="425"/>
      <c r="H383"/>
      <c r="N383"/>
      <c r="O383"/>
      <c r="P383"/>
      <c r="Q383" s="260"/>
      <c r="R383" s="260"/>
    </row>
    <row r="384" spans="1:18" ht="14.45" customHeight="1">
      <c r="A384" s="432">
        <f>IF(C384="",0,1)</f>
        <v>0</v>
      </c>
      <c r="B384"/>
      <c r="C384" s="433"/>
      <c r="D384" s="433"/>
      <c r="E384" s="433"/>
      <c r="F384" s="433"/>
      <c r="G384" s="433"/>
      <c r="H384" s="433"/>
      <c r="N384"/>
      <c r="O384"/>
      <c r="P384"/>
      <c r="Q384" s="260"/>
      <c r="R384" s="260"/>
    </row>
    <row r="385" spans="1:19" ht="14.45" customHeight="1">
      <c r="A385" s="432"/>
      <c r="B385"/>
      <c r="C385" s="433"/>
      <c r="D385" s="433"/>
      <c r="E385" s="433"/>
      <c r="F385" s="433"/>
      <c r="G385" s="433"/>
      <c r="H385" s="433"/>
      <c r="N385"/>
      <c r="O385"/>
      <c r="P385"/>
      <c r="Q385" s="260"/>
      <c r="R385" s="260"/>
    </row>
    <row r="386" spans="1:19" ht="14.45" customHeight="1">
      <c r="A386" s="432"/>
      <c r="B386"/>
      <c r="C386" s="433"/>
      <c r="D386" s="433"/>
      <c r="E386" s="433"/>
      <c r="F386" s="433"/>
      <c r="G386" s="433"/>
      <c r="H386" s="433"/>
      <c r="N386"/>
      <c r="O386"/>
      <c r="P386"/>
      <c r="Q386" s="260"/>
      <c r="R386" s="260"/>
    </row>
    <row r="387" spans="1:19" ht="14.45" customHeight="1">
      <c r="A387" s="432"/>
      <c r="B387"/>
      <c r="C387" s="433"/>
      <c r="D387" s="433"/>
      <c r="E387" s="433"/>
      <c r="F387" s="433"/>
      <c r="G387" s="433"/>
      <c r="H387" s="433"/>
      <c r="N387"/>
      <c r="O387"/>
      <c r="P387"/>
      <c r="Q387" s="260"/>
      <c r="R387" s="260"/>
    </row>
    <row r="388" spans="1:19" ht="14.45" customHeight="1">
      <c r="A388" s="432"/>
      <c r="B388"/>
      <c r="C388" s="433"/>
      <c r="D388" s="433"/>
      <c r="E388" s="433"/>
      <c r="F388" s="433"/>
      <c r="G388" s="433"/>
      <c r="H388" s="433"/>
      <c r="N388"/>
      <c r="O388"/>
      <c r="P388"/>
      <c r="Q388" s="260"/>
      <c r="R388" s="260"/>
    </row>
    <row r="389" spans="1:19" ht="14.45" customHeight="1">
      <c r="B389" s="27"/>
      <c r="K389" s="91"/>
      <c r="L389" s="91"/>
      <c r="M389" s="91"/>
      <c r="N389"/>
      <c r="O389"/>
      <c r="P389" s="263"/>
      <c r="Q389" s="263"/>
      <c r="R389" s="263"/>
      <c r="S389" s="301"/>
    </row>
    <row r="390" spans="1:19" ht="14.45" customHeight="1">
      <c r="B390" s="27"/>
      <c r="K390" s="91"/>
      <c r="L390" s="91"/>
      <c r="M390" s="91"/>
      <c r="N390"/>
      <c r="O390"/>
      <c r="P390" s="263"/>
      <c r="Q390" s="263"/>
      <c r="R390" s="263"/>
      <c r="S390" s="301"/>
    </row>
    <row r="391" spans="1:19" ht="23.45" customHeight="1">
      <c r="B391" s="383" t="s">
        <v>278</v>
      </c>
      <c r="C391" s="383"/>
      <c r="D391" s="383"/>
      <c r="E391" s="383"/>
      <c r="F391" s="383"/>
      <c r="G391" s="383"/>
      <c r="H391" s="383"/>
      <c r="I391" s="383"/>
      <c r="J391" s="383"/>
      <c r="K391" s="383"/>
      <c r="L391" s="383"/>
      <c r="M391" s="383"/>
      <c r="N391"/>
      <c r="O391"/>
      <c r="Q391" s="106"/>
      <c r="R391"/>
    </row>
    <row r="392" spans="1:19" ht="6.6" customHeight="1">
      <c r="L392"/>
      <c r="M392"/>
      <c r="N392"/>
      <c r="O392"/>
      <c r="Q392" s="106"/>
      <c r="R392"/>
    </row>
    <row r="393" spans="1:19" ht="69.599999999999994" customHeight="1">
      <c r="C393" s="369" t="s">
        <v>279</v>
      </c>
      <c r="D393" s="369"/>
      <c r="E393" s="369"/>
      <c r="F393" s="369"/>
      <c r="G393" s="369"/>
      <c r="H393" s="369"/>
      <c r="I393" s="369"/>
      <c r="J393" s="369"/>
      <c r="K393" s="240"/>
      <c r="L393" s="286"/>
      <c r="M393"/>
      <c r="N393"/>
      <c r="O393"/>
      <c r="Q393" s="106"/>
      <c r="R393"/>
    </row>
    <row r="394" spans="1:19" ht="21">
      <c r="A394" s="304">
        <f>IF(H394="",0,1)</f>
        <v>0</v>
      </c>
      <c r="C394" s="66" t="s">
        <v>110</v>
      </c>
      <c r="D394" s="93" t="s">
        <v>280</v>
      </c>
      <c r="H394" s="296"/>
      <c r="L394"/>
      <c r="M394"/>
      <c r="N394"/>
      <c r="O394"/>
      <c r="Q394" s="106"/>
      <c r="R394"/>
    </row>
    <row r="395" spans="1:19" ht="21">
      <c r="A395" s="304">
        <f t="shared" ref="A395:A397" si="18">IF(H395="",0,1)</f>
        <v>0</v>
      </c>
      <c r="C395" s="66" t="s">
        <v>112</v>
      </c>
      <c r="D395" s="93" t="s">
        <v>281</v>
      </c>
      <c r="H395" s="296"/>
      <c r="L395"/>
      <c r="M395"/>
      <c r="N395"/>
      <c r="O395"/>
      <c r="Q395" s="106"/>
      <c r="R395"/>
    </row>
    <row r="396" spans="1:19" ht="33" customHeight="1">
      <c r="A396" s="304">
        <f t="shared" si="18"/>
        <v>0</v>
      </c>
      <c r="C396" s="66" t="s">
        <v>115</v>
      </c>
      <c r="D396" s="372" t="s">
        <v>282</v>
      </c>
      <c r="E396" s="372"/>
      <c r="F396" s="372"/>
      <c r="G396" s="426"/>
      <c r="H396" s="296"/>
      <c r="L396"/>
      <c r="M396"/>
      <c r="N396"/>
      <c r="O396"/>
      <c r="Q396" s="106"/>
      <c r="R396"/>
    </row>
    <row r="397" spans="1:19" ht="34.9" customHeight="1">
      <c r="A397" s="304">
        <f t="shared" si="18"/>
        <v>0</v>
      </c>
      <c r="C397" s="66" t="s">
        <v>117</v>
      </c>
      <c r="D397" s="372" t="s">
        <v>283</v>
      </c>
      <c r="E397" s="372"/>
      <c r="F397" s="372"/>
      <c r="G397" s="426"/>
      <c r="H397" s="296"/>
      <c r="L397"/>
      <c r="M397"/>
      <c r="N397"/>
      <c r="O397"/>
      <c r="Q397" s="106"/>
      <c r="R397"/>
    </row>
    <row r="398" spans="1:19" ht="9" customHeight="1">
      <c r="D398" s="287"/>
      <c r="L398"/>
      <c r="M398"/>
      <c r="N398"/>
      <c r="O398"/>
      <c r="Q398" s="106"/>
      <c r="R398"/>
    </row>
    <row r="399" spans="1:19" ht="32.450000000000003" customHeight="1">
      <c r="C399" s="437" t="s">
        <v>284</v>
      </c>
      <c r="D399" s="437"/>
      <c r="E399" s="437"/>
      <c r="F399" s="437"/>
      <c r="G399" s="437"/>
      <c r="H399" s="437"/>
      <c r="I399" s="437"/>
      <c r="J399" s="437"/>
      <c r="K399" s="288"/>
      <c r="L399"/>
      <c r="M399"/>
      <c r="N399"/>
      <c r="O399"/>
      <c r="Q399" s="106"/>
      <c r="R399"/>
    </row>
    <row r="400" spans="1:19" ht="14.45" customHeight="1">
      <c r="A400" s="432">
        <f>IF(C400="",0,1)</f>
        <v>0</v>
      </c>
      <c r="C400" s="438"/>
      <c r="D400" s="438"/>
      <c r="E400" s="438"/>
      <c r="F400" s="438"/>
      <c r="G400" s="438"/>
      <c r="H400" s="438"/>
      <c r="I400" s="438"/>
      <c r="J400" s="438"/>
      <c r="K400" s="289"/>
      <c r="L400"/>
      <c r="M400"/>
      <c r="N400"/>
      <c r="O400"/>
      <c r="Q400" s="106"/>
      <c r="R400"/>
    </row>
    <row r="401" spans="1:19" ht="14.45" customHeight="1">
      <c r="A401" s="432"/>
      <c r="C401" s="438"/>
      <c r="D401" s="438"/>
      <c r="E401" s="438"/>
      <c r="F401" s="438"/>
      <c r="G401" s="438"/>
      <c r="H401" s="438"/>
      <c r="I401" s="438"/>
      <c r="J401" s="438"/>
      <c r="K401" s="289"/>
      <c r="L401"/>
      <c r="M401"/>
      <c r="N401"/>
      <c r="O401"/>
      <c r="Q401" s="106"/>
      <c r="R401"/>
    </row>
    <row r="402" spans="1:19" ht="14.45" customHeight="1">
      <c r="A402" s="432"/>
      <c r="C402" s="438"/>
      <c r="D402" s="438"/>
      <c r="E402" s="438"/>
      <c r="F402" s="438"/>
      <c r="G402" s="438"/>
      <c r="H402" s="438"/>
      <c r="I402" s="438"/>
      <c r="J402" s="438"/>
      <c r="K402" s="289"/>
      <c r="L402"/>
      <c r="M402"/>
      <c r="N402"/>
      <c r="O402"/>
      <c r="Q402" s="106"/>
      <c r="R402"/>
    </row>
    <row r="403" spans="1:19" ht="14.45" customHeight="1">
      <c r="A403" s="432"/>
      <c r="C403" s="438"/>
      <c r="D403" s="438"/>
      <c r="E403" s="438"/>
      <c r="F403" s="438"/>
      <c r="G403" s="438"/>
      <c r="H403" s="438"/>
      <c r="I403" s="438"/>
      <c r="J403" s="438"/>
      <c r="K403" s="289"/>
      <c r="L403"/>
      <c r="M403"/>
      <c r="N403"/>
      <c r="O403"/>
      <c r="Q403" s="106"/>
      <c r="R403"/>
    </row>
    <row r="404" spans="1:19" ht="14.45" customHeight="1">
      <c r="A404" s="432"/>
      <c r="C404" s="438"/>
      <c r="D404" s="438"/>
      <c r="E404" s="438"/>
      <c r="F404" s="438"/>
      <c r="G404" s="438"/>
      <c r="H404" s="438"/>
      <c r="I404" s="438"/>
      <c r="J404" s="438"/>
      <c r="K404" s="289"/>
      <c r="L404"/>
      <c r="M404"/>
      <c r="N404"/>
      <c r="O404"/>
      <c r="Q404" s="106"/>
      <c r="R404"/>
    </row>
    <row r="405" spans="1:19" ht="14.45" customHeight="1">
      <c r="A405" s="432"/>
      <c r="C405" s="438"/>
      <c r="D405" s="438"/>
      <c r="E405" s="438"/>
      <c r="F405" s="438"/>
      <c r="G405" s="438"/>
      <c r="H405" s="438"/>
      <c r="I405" s="438"/>
      <c r="J405" s="438"/>
      <c r="K405" s="289"/>
      <c r="L405"/>
      <c r="M405"/>
      <c r="N405"/>
      <c r="O405"/>
      <c r="Q405" s="106"/>
      <c r="R405"/>
    </row>
    <row r="406" spans="1:19" ht="14.45" customHeight="1">
      <c r="L406"/>
      <c r="M406"/>
      <c r="N406"/>
      <c r="O406"/>
      <c r="Q406" s="106"/>
      <c r="R406"/>
    </row>
    <row r="407" spans="1:19" ht="23.45" customHeight="1">
      <c r="B407" s="383" t="s">
        <v>285</v>
      </c>
      <c r="C407" s="383"/>
      <c r="D407" s="383"/>
      <c r="E407" s="383"/>
      <c r="F407" s="383"/>
      <c r="G407" s="383"/>
      <c r="H407" s="383"/>
      <c r="I407" s="383"/>
      <c r="J407" s="383"/>
      <c r="K407" s="383"/>
      <c r="L407" s="383"/>
      <c r="M407" s="383"/>
      <c r="N407"/>
      <c r="O407"/>
      <c r="Q407" s="106"/>
      <c r="R407"/>
    </row>
    <row r="408" spans="1:19" ht="21" customHeight="1">
      <c r="C408" s="439" t="s">
        <v>286</v>
      </c>
      <c r="D408" s="439"/>
      <c r="E408" s="439"/>
      <c r="F408" s="439"/>
      <c r="G408" s="439"/>
      <c r="H408" s="439"/>
      <c r="L408"/>
      <c r="M408"/>
      <c r="N408"/>
      <c r="O408"/>
      <c r="Q408" s="106"/>
      <c r="R408"/>
    </row>
    <row r="409" spans="1:19" ht="24" customHeight="1">
      <c r="A409" s="304">
        <f>IF(L409="",0,1)</f>
        <v>0</v>
      </c>
      <c r="C409" s="66" t="s">
        <v>110</v>
      </c>
      <c r="D409" s="440" t="s">
        <v>287</v>
      </c>
      <c r="E409" s="440"/>
      <c r="F409" s="440"/>
      <c r="G409" s="440"/>
      <c r="H409" s="440"/>
      <c r="I409" s="90"/>
      <c r="J409" s="90"/>
      <c r="K409" s="90"/>
      <c r="L409" s="337"/>
      <c r="M409"/>
      <c r="N409"/>
      <c r="O409"/>
      <c r="Q409" s="106"/>
      <c r="R409"/>
    </row>
    <row r="410" spans="1:19" s="27" customFormat="1" ht="35.450000000000003" customHeight="1">
      <c r="A410" s="304">
        <f t="shared" ref="A410:A411" si="19">IF(L410="",0,1)</f>
        <v>0</v>
      </c>
      <c r="B410" s="200"/>
      <c r="C410" s="66" t="s">
        <v>112</v>
      </c>
      <c r="D410" s="434" t="s">
        <v>288</v>
      </c>
      <c r="E410" s="434"/>
      <c r="F410" s="434"/>
      <c r="G410" s="434"/>
      <c r="H410" s="434"/>
      <c r="I410" s="434"/>
      <c r="J410" s="434"/>
      <c r="K410" s="94"/>
      <c r="L410" s="337"/>
      <c r="P410" s="200"/>
      <c r="Q410" s="55"/>
      <c r="S410" s="55"/>
    </row>
    <row r="411" spans="1:19" ht="35.450000000000003" customHeight="1">
      <c r="A411" s="304">
        <f t="shared" si="19"/>
        <v>0</v>
      </c>
      <c r="C411" s="66" t="s">
        <v>115</v>
      </c>
      <c r="D411" s="434" t="s">
        <v>289</v>
      </c>
      <c r="E411" s="434"/>
      <c r="F411" s="434"/>
      <c r="G411" s="434"/>
      <c r="H411" s="434"/>
      <c r="I411" s="434"/>
      <c r="J411" s="434"/>
      <c r="K411" s="94"/>
      <c r="L411" s="337"/>
      <c r="M411"/>
      <c r="N411"/>
      <c r="O411"/>
      <c r="Q411" s="106"/>
      <c r="R411"/>
    </row>
    <row r="412" spans="1:19" ht="20.45" customHeight="1">
      <c r="C412" s="66"/>
      <c r="D412" s="290" t="s">
        <v>290</v>
      </c>
      <c r="E412" s="73"/>
      <c r="F412" s="73"/>
      <c r="G412" s="73"/>
      <c r="H412" s="291"/>
      <c r="I412" s="73"/>
      <c r="J412" s="292"/>
      <c r="K412" s="292"/>
      <c r="L412" s="73"/>
      <c r="M412"/>
      <c r="N412"/>
      <c r="O412"/>
      <c r="Q412" s="106"/>
      <c r="R412"/>
    </row>
    <row r="413" spans="1:19" ht="20.45" customHeight="1">
      <c r="C413" s="66"/>
      <c r="D413" s="290" t="s">
        <v>291</v>
      </c>
      <c r="E413" s="73"/>
      <c r="F413" s="73"/>
      <c r="G413" s="73"/>
      <c r="H413" s="291"/>
      <c r="I413" s="73"/>
      <c r="J413" s="292"/>
      <c r="K413" s="292"/>
      <c r="L413" s="73"/>
      <c r="M413"/>
      <c r="N413"/>
      <c r="O413"/>
      <c r="Q413" s="106"/>
      <c r="R413"/>
    </row>
    <row r="414" spans="1:19" ht="20.45" customHeight="1">
      <c r="C414" s="66"/>
      <c r="D414" s="290" t="s">
        <v>292</v>
      </c>
      <c r="E414" s="73"/>
      <c r="F414" s="73"/>
      <c r="G414" s="73"/>
      <c r="H414" s="291"/>
      <c r="I414" s="73"/>
      <c r="J414" s="292"/>
      <c r="K414" s="292"/>
      <c r="L414" s="73"/>
      <c r="M414"/>
      <c r="N414"/>
      <c r="O414"/>
      <c r="Q414" s="106"/>
      <c r="R414"/>
    </row>
    <row r="415" spans="1:19" ht="30.6" customHeight="1">
      <c r="A415" s="304">
        <f>IF(L415="",0,1)</f>
        <v>0</v>
      </c>
      <c r="C415" s="66" t="s">
        <v>117</v>
      </c>
      <c r="D415" s="434" t="s">
        <v>293</v>
      </c>
      <c r="E415" s="434"/>
      <c r="F415" s="434"/>
      <c r="G415" s="434"/>
      <c r="H415" s="434"/>
      <c r="I415" s="434"/>
      <c r="J415" s="434"/>
      <c r="K415" s="94"/>
      <c r="L415" s="337"/>
      <c r="M415"/>
      <c r="N415"/>
      <c r="O415"/>
      <c r="Q415" s="106"/>
      <c r="R415"/>
    </row>
    <row r="416" spans="1:19" ht="38.450000000000003" customHeight="1">
      <c r="A416" s="304">
        <f t="shared" ref="A416:A417" si="20">IF(L416="",0,1)</f>
        <v>0</v>
      </c>
      <c r="C416" s="66" t="s">
        <v>120</v>
      </c>
      <c r="D416" s="434" t="s">
        <v>294</v>
      </c>
      <c r="E416" s="434"/>
      <c r="F416" s="434"/>
      <c r="G416" s="434"/>
      <c r="H416" s="434"/>
      <c r="I416" s="434"/>
      <c r="J416" s="434"/>
      <c r="K416" s="94"/>
      <c r="L416" s="337"/>
      <c r="M416"/>
      <c r="N416"/>
      <c r="O416"/>
      <c r="Q416" s="106"/>
      <c r="R416"/>
    </row>
    <row r="417" spans="1:18" ht="24" customHeight="1">
      <c r="A417" s="304">
        <f t="shared" si="20"/>
        <v>0</v>
      </c>
      <c r="C417" s="66" t="s">
        <v>122</v>
      </c>
      <c r="D417" s="434" t="s">
        <v>295</v>
      </c>
      <c r="E417" s="434"/>
      <c r="F417" s="434"/>
      <c r="G417" s="434"/>
      <c r="H417" s="434"/>
      <c r="I417" s="434"/>
      <c r="J417" s="434"/>
      <c r="K417" s="94"/>
      <c r="L417" s="337"/>
      <c r="M417"/>
      <c r="N417"/>
      <c r="O417"/>
      <c r="Q417" s="106"/>
      <c r="R417"/>
    </row>
    <row r="418" spans="1:18" ht="14.45" customHeight="1">
      <c r="L418"/>
      <c r="M418"/>
      <c r="N418"/>
      <c r="O418"/>
      <c r="Q418" s="106"/>
      <c r="R418"/>
    </row>
    <row r="419" spans="1:18" ht="14.45" customHeight="1">
      <c r="D419" s="10"/>
      <c r="E419" s="10"/>
      <c r="F419" s="7"/>
      <c r="G419" s="10"/>
      <c r="H419" s="81"/>
      <c r="I419" s="10"/>
      <c r="J419" s="77"/>
      <c r="K419" s="77"/>
      <c r="L419" s="10"/>
      <c r="M419" s="10"/>
      <c r="N419"/>
      <c r="O419"/>
      <c r="Q419" s="106"/>
      <c r="R419"/>
    </row>
    <row r="420" spans="1:18" ht="25.9" customHeight="1">
      <c r="F420" s="9"/>
      <c r="L420"/>
      <c r="M420"/>
      <c r="N420"/>
      <c r="O420"/>
      <c r="Q420" s="106"/>
      <c r="R420"/>
    </row>
    <row r="421" spans="1:18" ht="14.45" customHeight="1" thickBot="1">
      <c r="D421" s="435"/>
      <c r="E421" s="435"/>
      <c r="G421" s="339"/>
      <c r="J421" s="338"/>
      <c r="K421" s="16"/>
      <c r="L421"/>
      <c r="M421"/>
      <c r="N421"/>
      <c r="O421"/>
      <c r="Q421" s="106"/>
      <c r="R421"/>
    </row>
    <row r="422" spans="1:18" ht="14.45" customHeight="1">
      <c r="D422" s="436" t="s">
        <v>296</v>
      </c>
      <c r="E422" s="436"/>
      <c r="F422" s="95"/>
      <c r="G422" s="96" t="s">
        <v>297</v>
      </c>
      <c r="H422" s="97"/>
      <c r="I422" s="95"/>
      <c r="J422" s="98" t="s">
        <v>298</v>
      </c>
      <c r="K422" s="98"/>
      <c r="L422" s="10"/>
      <c r="M422" s="10"/>
      <c r="N422"/>
      <c r="O422"/>
      <c r="Q422" s="106"/>
      <c r="R422"/>
    </row>
    <row r="423" spans="1:18" ht="14.45" customHeight="1">
      <c r="L423"/>
      <c r="M423"/>
      <c r="N423"/>
      <c r="O423"/>
      <c r="Q423" s="106"/>
      <c r="R423"/>
    </row>
  </sheetData>
  <sheetProtection algorithmName="SHA-512" hashValue="dpthsdwJs3BHy+/idAtV/L43NM1Rl+rmkt1slmABpte+CxI6iOtkErvqDOrhwYpEd1hNjK8FKPmBczU6cb8J6w==" saltValue="n4jCWmt3PwhOVZq64z+e1w==" spinCount="100000" sheet="1" formatCells="0" formatColumns="0" formatRows="0"/>
  <mergeCells count="301">
    <mergeCell ref="A384:A388"/>
    <mergeCell ref="C384:H388"/>
    <mergeCell ref="D410:J410"/>
    <mergeCell ref="D411:J411"/>
    <mergeCell ref="D415:J415"/>
    <mergeCell ref="D416:J416"/>
    <mergeCell ref="D417:J417"/>
    <mergeCell ref="D421:E421"/>
    <mergeCell ref="D422:E422"/>
    <mergeCell ref="C399:J399"/>
    <mergeCell ref="A400:A405"/>
    <mergeCell ref="C400:J405"/>
    <mergeCell ref="B407:M407"/>
    <mergeCell ref="C408:H408"/>
    <mergeCell ref="D409:H409"/>
    <mergeCell ref="C358:G358"/>
    <mergeCell ref="H358:H359"/>
    <mergeCell ref="D359:G359"/>
    <mergeCell ref="C370:G370"/>
    <mergeCell ref="H370:H371"/>
    <mergeCell ref="D371:G371"/>
    <mergeCell ref="E374:F374"/>
    <mergeCell ref="E375:F375"/>
    <mergeCell ref="E376:F376"/>
    <mergeCell ref="E377:F377"/>
    <mergeCell ref="E378:F378"/>
    <mergeCell ref="E379:F379"/>
    <mergeCell ref="E380:F380"/>
    <mergeCell ref="E381:F381"/>
    <mergeCell ref="C383:G383"/>
    <mergeCell ref="C393:J393"/>
    <mergeCell ref="D396:G396"/>
    <mergeCell ref="D397:G397"/>
    <mergeCell ref="B391:M391"/>
    <mergeCell ref="A149:A153"/>
    <mergeCell ref="A155:A159"/>
    <mergeCell ref="A161:A165"/>
    <mergeCell ref="J235:P235"/>
    <mergeCell ref="J236:P236"/>
    <mergeCell ref="J237:P237"/>
    <mergeCell ref="J189:P189"/>
    <mergeCell ref="D188:G189"/>
    <mergeCell ref="J182:P182"/>
    <mergeCell ref="D181:G182"/>
    <mergeCell ref="C181:C182"/>
    <mergeCell ref="D185:G186"/>
    <mergeCell ref="J188:P188"/>
    <mergeCell ref="C221:C222"/>
    <mergeCell ref="D198:G198"/>
    <mergeCell ref="D209:G209"/>
    <mergeCell ref="D210:G210"/>
    <mergeCell ref="D211:G211"/>
    <mergeCell ref="D212:G212"/>
    <mergeCell ref="D213:G213"/>
    <mergeCell ref="D234:G234"/>
    <mergeCell ref="D235:G235"/>
    <mergeCell ref="D236:G236"/>
    <mergeCell ref="D237:G237"/>
    <mergeCell ref="C225:C226"/>
    <mergeCell ref="C229:C230"/>
    <mergeCell ref="B255:O255"/>
    <mergeCell ref="J225:O225"/>
    <mergeCell ref="J229:O229"/>
    <mergeCell ref="N243:O243"/>
    <mergeCell ref="F96:G96"/>
    <mergeCell ref="F97:G97"/>
    <mergeCell ref="F98:G98"/>
    <mergeCell ref="N173:P174"/>
    <mergeCell ref="F131:G131"/>
    <mergeCell ref="J217:O217"/>
    <mergeCell ref="B177:O177"/>
    <mergeCell ref="B142:O142"/>
    <mergeCell ref="E147:E148"/>
    <mergeCell ref="D161:D165"/>
    <mergeCell ref="C171:J171"/>
    <mergeCell ref="D173:H174"/>
    <mergeCell ref="J173:J174"/>
    <mergeCell ref="C144:J144"/>
    <mergeCell ref="D95:D98"/>
    <mergeCell ref="F95:G95"/>
    <mergeCell ref="J238:P238"/>
    <mergeCell ref="J239:P239"/>
    <mergeCell ref="E24:F24"/>
    <mergeCell ref="E26:F26"/>
    <mergeCell ref="G44:H44"/>
    <mergeCell ref="E30:F30"/>
    <mergeCell ref="E34:F34"/>
    <mergeCell ref="B20:P20"/>
    <mergeCell ref="C36:N36"/>
    <mergeCell ref="E47:H47"/>
    <mergeCell ref="C55:N55"/>
    <mergeCell ref="C42:N42"/>
    <mergeCell ref="C22:N22"/>
    <mergeCell ref="N38:P38"/>
    <mergeCell ref="N39:P39"/>
    <mergeCell ref="N40:P40"/>
    <mergeCell ref="F49:H49"/>
    <mergeCell ref="H38:J38"/>
    <mergeCell ref="H39:J39"/>
    <mergeCell ref="H40:J40"/>
    <mergeCell ref="D44:D45"/>
    <mergeCell ref="D49:D53"/>
    <mergeCell ref="G45:H45"/>
    <mergeCell ref="P147:P148"/>
    <mergeCell ref="O147:O148"/>
    <mergeCell ref="L147:N147"/>
    <mergeCell ref="D138:H138"/>
    <mergeCell ref="C204:C205"/>
    <mergeCell ref="C195:C196"/>
    <mergeCell ref="F92:G92"/>
    <mergeCell ref="D67:D70"/>
    <mergeCell ref="F57:H57"/>
    <mergeCell ref="F58:H58"/>
    <mergeCell ref="F59:H59"/>
    <mergeCell ref="C83:J83"/>
    <mergeCell ref="E87:F87"/>
    <mergeCell ref="D89:D93"/>
    <mergeCell ref="C72:N72"/>
    <mergeCell ref="F60:H60"/>
    <mergeCell ref="F63:H63"/>
    <mergeCell ref="F64:H64"/>
    <mergeCell ref="J201:P201"/>
    <mergeCell ref="D74:E74"/>
    <mergeCell ref="F74:H74"/>
    <mergeCell ref="F90:G90"/>
    <mergeCell ref="F91:G91"/>
    <mergeCell ref="D57:D60"/>
    <mergeCell ref="I2:J2"/>
    <mergeCell ref="H4:J4"/>
    <mergeCell ref="E12:F12"/>
    <mergeCell ref="E13:F13"/>
    <mergeCell ref="E14:F14"/>
    <mergeCell ref="E15:F15"/>
    <mergeCell ref="E17:F17"/>
    <mergeCell ref="E18:F18"/>
    <mergeCell ref="E16:F16"/>
    <mergeCell ref="B3:Q3"/>
    <mergeCell ref="B5:Q5"/>
    <mergeCell ref="O12:P18"/>
    <mergeCell ref="C8:Q8"/>
    <mergeCell ref="B10:P10"/>
    <mergeCell ref="C7:Q7"/>
    <mergeCell ref="D243:F243"/>
    <mergeCell ref="D229:G230"/>
    <mergeCell ref="D225:G226"/>
    <mergeCell ref="D221:G222"/>
    <mergeCell ref="C217:C218"/>
    <mergeCell ref="D215:G215"/>
    <mergeCell ref="F62:H62"/>
    <mergeCell ref="D207:F207"/>
    <mergeCell ref="D208:F208"/>
    <mergeCell ref="D195:G196"/>
    <mergeCell ref="D149:D152"/>
    <mergeCell ref="D154:E154"/>
    <mergeCell ref="D155:D159"/>
    <mergeCell ref="D160:E160"/>
    <mergeCell ref="D166:E166"/>
    <mergeCell ref="D168:E168"/>
    <mergeCell ref="H147:J147"/>
    <mergeCell ref="D147:D148"/>
    <mergeCell ref="D217:G218"/>
    <mergeCell ref="D193:G193"/>
    <mergeCell ref="F147:G147"/>
    <mergeCell ref="D62:D65"/>
    <mergeCell ref="B81:O81"/>
    <mergeCell ref="D140:H140"/>
    <mergeCell ref="D191:G191"/>
    <mergeCell ref="J234:P234"/>
    <mergeCell ref="D232:H233"/>
    <mergeCell ref="J181:P181"/>
    <mergeCell ref="J241:P241"/>
    <mergeCell ref="D238:G238"/>
    <mergeCell ref="D239:G239"/>
    <mergeCell ref="D240:G240"/>
    <mergeCell ref="D241:G241"/>
    <mergeCell ref="D224:F224"/>
    <mergeCell ref="J205:P205"/>
    <mergeCell ref="D204:G205"/>
    <mergeCell ref="J230:P231"/>
    <mergeCell ref="J204:P204"/>
    <mergeCell ref="J226:P227"/>
    <mergeCell ref="F65:H65"/>
    <mergeCell ref="F67:H67"/>
    <mergeCell ref="F68:H68"/>
    <mergeCell ref="F69:H69"/>
    <mergeCell ref="F70:H70"/>
    <mergeCell ref="F50:H50"/>
    <mergeCell ref="F132:G132"/>
    <mergeCell ref="F133:G133"/>
    <mergeCell ref="F134:G134"/>
    <mergeCell ref="F93:G93"/>
    <mergeCell ref="F125:G125"/>
    <mergeCell ref="F126:G126"/>
    <mergeCell ref="F127:G127"/>
    <mergeCell ref="F128:G128"/>
    <mergeCell ref="F129:G129"/>
    <mergeCell ref="F51:H51"/>
    <mergeCell ref="F52:H52"/>
    <mergeCell ref="N138:P138"/>
    <mergeCell ref="C100:J100"/>
    <mergeCell ref="E105:F105"/>
    <mergeCell ref="D107:D111"/>
    <mergeCell ref="F107:G107"/>
    <mergeCell ref="F108:G108"/>
    <mergeCell ref="F109:G109"/>
    <mergeCell ref="F110:G110"/>
    <mergeCell ref="F111:G111"/>
    <mergeCell ref="D113:D116"/>
    <mergeCell ref="F113:G113"/>
    <mergeCell ref="F114:G114"/>
    <mergeCell ref="F115:G115"/>
    <mergeCell ref="F116:G116"/>
    <mergeCell ref="C118:J118"/>
    <mergeCell ref="E123:F123"/>
    <mergeCell ref="C136:J136"/>
    <mergeCell ref="D131:D134"/>
    <mergeCell ref="D125:D129"/>
    <mergeCell ref="P280:S280"/>
    <mergeCell ref="P281:S281"/>
    <mergeCell ref="P282:S282"/>
    <mergeCell ref="P283:S283"/>
    <mergeCell ref="P285:S285"/>
    <mergeCell ref="P286:S286"/>
    <mergeCell ref="P287:S287"/>
    <mergeCell ref="J195:P195"/>
    <mergeCell ref="J196:P196"/>
    <mergeCell ref="J218:P219"/>
    <mergeCell ref="J222:P223"/>
    <mergeCell ref="J221:O221"/>
    <mergeCell ref="J240:P240"/>
    <mergeCell ref="P269:S269"/>
    <mergeCell ref="H258:H260"/>
    <mergeCell ref="J258:J260"/>
    <mergeCell ref="L258:L260"/>
    <mergeCell ref="N258:O259"/>
    <mergeCell ref="P262:S262"/>
    <mergeCell ref="P267:S267"/>
    <mergeCell ref="P268:S268"/>
    <mergeCell ref="P274:S274"/>
    <mergeCell ref="P278:S278"/>
    <mergeCell ref="P270:S270"/>
    <mergeCell ref="P271:S271"/>
    <mergeCell ref="P272:S272"/>
    <mergeCell ref="P275:S275"/>
    <mergeCell ref="P263:S263"/>
    <mergeCell ref="P264:S264"/>
    <mergeCell ref="P265:S265"/>
    <mergeCell ref="P266:S266"/>
    <mergeCell ref="P276:S276"/>
    <mergeCell ref="P277:S277"/>
    <mergeCell ref="P306:S306"/>
    <mergeCell ref="P307:S307"/>
    <mergeCell ref="P310:S310"/>
    <mergeCell ref="P311:S311"/>
    <mergeCell ref="P314:S314"/>
    <mergeCell ref="P315:S315"/>
    <mergeCell ref="P292:S292"/>
    <mergeCell ref="P293:S293"/>
    <mergeCell ref="P294:S294"/>
    <mergeCell ref="P295:S295"/>
    <mergeCell ref="P296:S296"/>
    <mergeCell ref="P297:S297"/>
    <mergeCell ref="P298:S298"/>
    <mergeCell ref="P299:S299"/>
    <mergeCell ref="P300:S300"/>
    <mergeCell ref="P301:S301"/>
    <mergeCell ref="P302:S302"/>
    <mergeCell ref="P303:S303"/>
    <mergeCell ref="H338:H340"/>
    <mergeCell ref="J338:J340"/>
    <mergeCell ref="L338:L340"/>
    <mergeCell ref="N338:O339"/>
    <mergeCell ref="P341:S341"/>
    <mergeCell ref="P316:S316"/>
    <mergeCell ref="P317:S317"/>
    <mergeCell ref="P321:S321"/>
    <mergeCell ref="P322:S322"/>
    <mergeCell ref="P323:S323"/>
    <mergeCell ref="P326:S326"/>
    <mergeCell ref="P327:S327"/>
    <mergeCell ref="P328:S328"/>
    <mergeCell ref="P329:S329"/>
    <mergeCell ref="P330:S330"/>
    <mergeCell ref="P331:S331"/>
    <mergeCell ref="P334:S334"/>
    <mergeCell ref="P335:S335"/>
    <mergeCell ref="P351:S351"/>
    <mergeCell ref="P352:S352"/>
    <mergeCell ref="P353:S353"/>
    <mergeCell ref="P354:S354"/>
    <mergeCell ref="P355:S355"/>
    <mergeCell ref="P356:S356"/>
    <mergeCell ref="P342:S342"/>
    <mergeCell ref="P343:S343"/>
    <mergeCell ref="P344:S344"/>
    <mergeCell ref="P345:S345"/>
    <mergeCell ref="P346:S346"/>
    <mergeCell ref="P347:S347"/>
    <mergeCell ref="P348:S348"/>
    <mergeCell ref="P349:S349"/>
    <mergeCell ref="P350:S350"/>
  </mergeCells>
  <conditionalFormatting sqref="D150:E150">
    <cfRule type="cellIs" dxfId="111" priority="314" operator="equal">
      <formula>"IBRATSA is not satisfied  with the delivery of service / product by supplier and will discontinue to to utilise supplier. Supplier to be updated to Blocked on Approved List "</formula>
    </cfRule>
    <cfRule type="cellIs" dxfId="110" priority="316" operator="equal">
      <formula>"IBRATSA is satisfied and happy with the delivery of service / product by supplier and will continue to to utilise supplier until next Supplier review. IBRATSA waives the requirement of 3 qoutation for approved suppliers. "</formula>
    </cfRule>
    <cfRule type="cellIs" dxfId="109" priority="315" operator="equal">
      <formula>"IBRATSA is not satisfied  with the delivery of service / product by supplier and will discontinue to to utilise supplier. Supplier to be updated to Blocked on Approved List"</formula>
    </cfRule>
  </conditionalFormatting>
  <conditionalFormatting sqref="D199:G202 H202:H203">
    <cfRule type="expression" dxfId="108" priority="335">
      <formula>#REF!="No "</formula>
    </cfRule>
  </conditionalFormatting>
  <conditionalFormatting sqref="G38:H40">
    <cfRule type="expression" dxfId="107" priority="242">
      <formula>$E38=""</formula>
    </cfRule>
    <cfRule type="expression" dxfId="106" priority="243">
      <formula>$E38="No "</formula>
    </cfRule>
  </conditionalFormatting>
  <conditionalFormatting sqref="H342">
    <cfRule type="expression" dxfId="105" priority="27">
      <formula>$H$334=""</formula>
    </cfRule>
  </conditionalFormatting>
  <conditionalFormatting sqref="H343:H347">
    <cfRule type="expression" dxfId="104" priority="1">
      <formula>$H$341=""</formula>
    </cfRule>
    <cfRule type="expression" dxfId="103" priority="2">
      <formula>$H$341="No "</formula>
    </cfRule>
  </conditionalFormatting>
  <conditionalFormatting sqref="H351:H355">
    <cfRule type="expression" dxfId="102" priority="17">
      <formula>$H$349=""</formula>
    </cfRule>
    <cfRule type="expression" dxfId="101" priority="18">
      <formula>$H$349="No "</formula>
    </cfRule>
  </conditionalFormatting>
  <conditionalFormatting sqref="H360:H367">
    <cfRule type="expression" dxfId="100" priority="61">
      <formula>$H360=".--"</formula>
    </cfRule>
  </conditionalFormatting>
  <conditionalFormatting sqref="H374:H381">
    <cfRule type="expression" dxfId="99" priority="63">
      <formula>$H374=".--"</formula>
    </cfRule>
  </conditionalFormatting>
  <conditionalFormatting sqref="H394:H397">
    <cfRule type="expression" dxfId="98" priority="66">
      <formula>$H394=".--"</formula>
    </cfRule>
  </conditionalFormatting>
  <conditionalFormatting sqref="J12">
    <cfRule type="dataBar" priority="246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{B6A1DE86-9EBD-43CB-BE54-DD7B4B5DF81B}</x14:id>
        </ext>
      </extLst>
    </cfRule>
  </conditionalFormatting>
  <conditionalFormatting sqref="J12:J18">
    <cfRule type="expression" dxfId="97" priority="125">
      <formula>$J12=0</formula>
    </cfRule>
  </conditionalFormatting>
  <conditionalFormatting sqref="J13:J18">
    <cfRule type="dataBar" priority="126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{D7E37396-469F-4404-B628-A92AE45D7040}</x14:id>
        </ext>
      </extLst>
    </cfRule>
  </conditionalFormatting>
  <conditionalFormatting sqref="J218">
    <cfRule type="expression" dxfId="96" priority="299">
      <formula>$H217="No "</formula>
    </cfRule>
  </conditionalFormatting>
  <conditionalFormatting sqref="J235:J241">
    <cfRule type="expression" dxfId="95" priority="114">
      <formula>$H235="Yes"</formula>
    </cfRule>
    <cfRule type="expression" dxfId="94" priority="339">
      <formula>$H235=""</formula>
    </cfRule>
  </conditionalFormatting>
  <conditionalFormatting sqref="J262:J271 J274:J277 J280:J282 J292:J303 J306:J307 J310:J311 J314:J317 J321:J323 J326:J331 J334:J335">
    <cfRule type="expression" dxfId="93" priority="58">
      <formula>$H262=""</formula>
    </cfRule>
    <cfRule type="expression" dxfId="92" priority="59">
      <formula>$H262="No "</formula>
    </cfRule>
  </conditionalFormatting>
  <conditionalFormatting sqref="J343:J347">
    <cfRule type="expression" dxfId="91" priority="6">
      <formula>$H$341=""</formula>
    </cfRule>
    <cfRule type="expression" dxfId="90" priority="7">
      <formula>$H$341="No "</formula>
    </cfRule>
  </conditionalFormatting>
  <conditionalFormatting sqref="J351:J355">
    <cfRule type="expression" dxfId="89" priority="22">
      <formula>$H$349=""</formula>
    </cfRule>
    <cfRule type="expression" dxfId="88" priority="23">
      <formula>$H$349="No "</formula>
    </cfRule>
  </conditionalFormatting>
  <conditionalFormatting sqref="J217:M217">
    <cfRule type="expression" dxfId="87" priority="290">
      <formula>$H217="No "</formula>
    </cfRule>
    <cfRule type="expression" dxfId="86" priority="289">
      <formula>$H217=""</formula>
    </cfRule>
  </conditionalFormatting>
  <conditionalFormatting sqref="J221:M221">
    <cfRule type="expression" dxfId="85" priority="288">
      <formula>$H221="No "</formula>
    </cfRule>
    <cfRule type="expression" dxfId="84" priority="287">
      <formula>$H221=""</formula>
    </cfRule>
  </conditionalFormatting>
  <conditionalFormatting sqref="J222:M222">
    <cfRule type="expression" dxfId="83" priority="281">
      <formula>$H221="No "</formula>
    </cfRule>
  </conditionalFormatting>
  <conditionalFormatting sqref="J225:M225">
    <cfRule type="expression" dxfId="82" priority="286">
      <formula>$H225="No "</formula>
    </cfRule>
    <cfRule type="expression" dxfId="81" priority="285">
      <formula>$H225=""</formula>
    </cfRule>
  </conditionalFormatting>
  <conditionalFormatting sqref="J226:M226">
    <cfRule type="expression" dxfId="80" priority="279">
      <formula>$H225="No "</formula>
    </cfRule>
  </conditionalFormatting>
  <conditionalFormatting sqref="J229:M229">
    <cfRule type="expression" dxfId="79" priority="284">
      <formula>$H229="No "</formula>
    </cfRule>
    <cfRule type="expression" dxfId="78" priority="283">
      <formula>$H229=""</formula>
    </cfRule>
  </conditionalFormatting>
  <conditionalFormatting sqref="J230:M230">
    <cfRule type="expression" dxfId="77" priority="277">
      <formula>$H229="No "</formula>
    </cfRule>
  </conditionalFormatting>
  <conditionalFormatting sqref="J181:P181">
    <cfRule type="expression" dxfId="76" priority="121">
      <formula>$H181=""</formula>
    </cfRule>
    <cfRule type="expression" dxfId="75" priority="122">
      <formula>$H181="No "</formula>
    </cfRule>
  </conditionalFormatting>
  <conditionalFormatting sqref="J182:P182">
    <cfRule type="expression" dxfId="74" priority="119">
      <formula>$H181=""</formula>
    </cfRule>
    <cfRule type="expression" dxfId="73" priority="120">
      <formula>$H181="No "</formula>
    </cfRule>
  </conditionalFormatting>
  <conditionalFormatting sqref="J188:P188">
    <cfRule type="expression" dxfId="72" priority="117">
      <formula>$H188=""</formula>
    </cfRule>
    <cfRule type="expression" dxfId="71" priority="118">
      <formula>$H188="No "</formula>
    </cfRule>
  </conditionalFormatting>
  <conditionalFormatting sqref="J189:P190 J205:P205">
    <cfRule type="expression" dxfId="70" priority="300">
      <formula>$H188="No "</formula>
    </cfRule>
    <cfRule type="expression" dxfId="69" priority="275">
      <formula>$H188=""</formula>
    </cfRule>
  </conditionalFormatting>
  <conditionalFormatting sqref="J195:P195 J204:P204">
    <cfRule type="expression" dxfId="68" priority="308">
      <formula>$H195="No "</formula>
    </cfRule>
    <cfRule type="expression" dxfId="67" priority="293">
      <formula>$H195=""</formula>
    </cfRule>
  </conditionalFormatting>
  <conditionalFormatting sqref="J196:P196">
    <cfRule type="expression" dxfId="66" priority="274">
      <formula>$H195="No "</formula>
    </cfRule>
    <cfRule type="expression" dxfId="65" priority="273">
      <formula>$H195=""</formula>
    </cfRule>
  </conditionalFormatting>
  <conditionalFormatting sqref="J198:P198">
    <cfRule type="expression" dxfId="64" priority="270">
      <formula>$H198="No "</formula>
    </cfRule>
    <cfRule type="expression" dxfId="63" priority="269">
      <formula>$H198=""</formula>
    </cfRule>
  </conditionalFormatting>
  <conditionalFormatting sqref="J199:P199">
    <cfRule type="expression" dxfId="62" priority="271">
      <formula>$H198=""</formula>
    </cfRule>
    <cfRule type="expression" dxfId="61" priority="272">
      <formula>$H198="No "</formula>
    </cfRule>
  </conditionalFormatting>
  <conditionalFormatting sqref="J201:P201">
    <cfRule type="expression" dxfId="60" priority="337">
      <formula>#REF!="No "</formula>
    </cfRule>
  </conditionalFormatting>
  <conditionalFormatting sqref="J222:P223">
    <cfRule type="expression" dxfId="59" priority="280">
      <formula>$H221=""</formula>
    </cfRule>
  </conditionalFormatting>
  <conditionalFormatting sqref="J226:P227">
    <cfRule type="expression" dxfId="58" priority="278">
      <formula>$H225=""</formula>
    </cfRule>
  </conditionalFormatting>
  <conditionalFormatting sqref="J230:P232 J218">
    <cfRule type="expression" dxfId="57" priority="282">
      <formula>$H217=""</formula>
    </cfRule>
  </conditionalFormatting>
  <conditionalFormatting sqref="K38:M38">
    <cfRule type="expression" dxfId="56" priority="311">
      <formula>$E38=""</formula>
    </cfRule>
  </conditionalFormatting>
  <conditionalFormatting sqref="K39:M40">
    <cfRule type="expression" dxfId="55" priority="309">
      <formula>$E39=""</formula>
    </cfRule>
  </conditionalFormatting>
  <conditionalFormatting sqref="L262:L271">
    <cfRule type="expression" dxfId="54" priority="51">
      <formula>$H262=""</formula>
    </cfRule>
    <cfRule type="expression" dxfId="53" priority="52">
      <formula>$H262="No "</formula>
    </cfRule>
  </conditionalFormatting>
  <conditionalFormatting sqref="L274:L277 L280:L282">
    <cfRule type="expression" dxfId="52" priority="49">
      <formula>$H274=""</formula>
    </cfRule>
    <cfRule type="expression" dxfId="51" priority="50">
      <formula>$H274="No "</formula>
    </cfRule>
  </conditionalFormatting>
  <conditionalFormatting sqref="L292:L303">
    <cfRule type="expression" dxfId="50" priority="48">
      <formula>$H292="No "</formula>
    </cfRule>
    <cfRule type="expression" dxfId="49" priority="47">
      <formula>$H292=""</formula>
    </cfRule>
  </conditionalFormatting>
  <conditionalFormatting sqref="L306:L307">
    <cfRule type="expression" dxfId="48" priority="46">
      <formula>$H306="No "</formula>
    </cfRule>
    <cfRule type="expression" dxfId="47" priority="45">
      <formula>$H306=""</formula>
    </cfRule>
  </conditionalFormatting>
  <conditionalFormatting sqref="L310:L311">
    <cfRule type="expression" dxfId="46" priority="43">
      <formula>$H310=""</formula>
    </cfRule>
    <cfRule type="expression" dxfId="45" priority="44">
      <formula>$H310="No "</formula>
    </cfRule>
  </conditionalFormatting>
  <conditionalFormatting sqref="L314:L317">
    <cfRule type="expression" dxfId="44" priority="42">
      <formula>$H314="No "</formula>
    </cfRule>
    <cfRule type="expression" dxfId="43" priority="41">
      <formula>$H314=""</formula>
    </cfRule>
  </conditionalFormatting>
  <conditionalFormatting sqref="L321:L323 L326:L331">
    <cfRule type="expression" dxfId="42" priority="40">
      <formula>$H321="No "</formula>
    </cfRule>
    <cfRule type="expression" dxfId="41" priority="39">
      <formula>$H321=""</formula>
    </cfRule>
  </conditionalFormatting>
  <conditionalFormatting sqref="L334:L335">
    <cfRule type="expression" dxfId="40" priority="38">
      <formula>$H334="No "</formula>
    </cfRule>
    <cfRule type="expression" dxfId="39" priority="37">
      <formula>$H334=""</formula>
    </cfRule>
  </conditionalFormatting>
  <conditionalFormatting sqref="L343:L347">
    <cfRule type="expression" dxfId="38" priority="4">
      <formula>$H$341="No "</formula>
    </cfRule>
    <cfRule type="expression" dxfId="37" priority="3">
      <formula>$H$341=""</formula>
    </cfRule>
  </conditionalFormatting>
  <conditionalFormatting sqref="L351:L355">
    <cfRule type="expression" dxfId="36" priority="19">
      <formula>$H$349=""</formula>
    </cfRule>
    <cfRule type="expression" dxfId="35" priority="20">
      <formula>$H$349="No "</formula>
    </cfRule>
  </conditionalFormatting>
  <conditionalFormatting sqref="L409:L411">
    <cfRule type="expression" dxfId="34" priority="65">
      <formula>$H409=".--"</formula>
    </cfRule>
  </conditionalFormatting>
  <conditionalFormatting sqref="L415:L417">
    <cfRule type="expression" dxfId="33" priority="64">
      <formula>$H415=".--"</formula>
    </cfRule>
  </conditionalFormatting>
  <conditionalFormatting sqref="N12">
    <cfRule type="expression" dxfId="32" priority="267">
      <formula>$N$13="Not Started"</formula>
    </cfRule>
  </conditionalFormatting>
  <conditionalFormatting sqref="N12:N18">
    <cfRule type="cellIs" dxfId="31" priority="129" operator="equal">
      <formula>"Complete"</formula>
    </cfRule>
    <cfRule type="cellIs" dxfId="30" priority="266" operator="equal">
      <formula>"Incomplete"</formula>
    </cfRule>
  </conditionalFormatting>
  <conditionalFormatting sqref="N13:N18">
    <cfRule type="expression" dxfId="29" priority="111">
      <formula>$N$13="Not Started"</formula>
    </cfRule>
  </conditionalFormatting>
  <conditionalFormatting sqref="N38:N40">
    <cfRule type="cellIs" dxfId="28" priority="231" operator="equal">
      <formula>"Incomplete Alert - Complete Licence No."</formula>
    </cfRule>
  </conditionalFormatting>
  <conditionalFormatting sqref="N138">
    <cfRule type="expression" dxfId="27" priority="232">
      <formula>$J$138="No "</formula>
    </cfRule>
  </conditionalFormatting>
  <conditionalFormatting sqref="N262:O271 N274:O277 N280:O282 J285:J287 L285:L287 N285:O287 N292:O303 N306:O307 N310:O311 N314:O317 N321:O323 N326:O331 N334:O335">
    <cfRule type="expression" dxfId="26" priority="57">
      <formula>$H262=""</formula>
    </cfRule>
    <cfRule type="expression" dxfId="25" priority="60">
      <formula>$H262="No "</formula>
    </cfRule>
  </conditionalFormatting>
  <conditionalFormatting sqref="N343:O347">
    <cfRule type="expression" dxfId="24" priority="8">
      <formula>$H$341="No "</formula>
    </cfRule>
    <cfRule type="expression" dxfId="23" priority="5">
      <formula>$H$341=""</formula>
    </cfRule>
  </conditionalFormatting>
  <conditionalFormatting sqref="N351:O355">
    <cfRule type="expression" dxfId="22" priority="21">
      <formula>$H$349=""</formula>
    </cfRule>
    <cfRule type="expression" dxfId="21" priority="24">
      <formula>$H$349="No "</formula>
    </cfRule>
  </conditionalFormatting>
  <conditionalFormatting sqref="O12">
    <cfRule type="cellIs" dxfId="20" priority="254" operator="equal">
      <formula>"Application Form is incomplete and not Yet ready for submission. Please Complete incomplete sections"</formula>
    </cfRule>
    <cfRule type="expression" dxfId="19" priority="130">
      <formula>$O$12="Application Form has not been started"</formula>
    </cfRule>
    <cfRule type="cellIs" dxfId="18" priority="256" operator="equal">
      <formula>"Application Form is complete and ready for submission"</formula>
    </cfRule>
  </conditionalFormatting>
  <conditionalFormatting sqref="P262:P287 P289:P304 P306:P308 P310:P312 P314:P331 P334:P335">
    <cfRule type="cellIs" dxfId="17" priority="55" operator="equal">
      <formula>"Input Error - Inputs for in Column H and L for current roll conflict"</formula>
    </cfRule>
  </conditionalFormatting>
  <conditionalFormatting sqref="P262:P287 R288:S288 P289:S291 P292:P304 P306:P308 P310:P312 P314:P317 P318:S320 P321:P323 P324:S325 P326:P331 Q332:S333 P334:P335">
    <cfRule type="cellIs" dxfId="16" priority="56" operator="equal">
      <formula>"Inputs for in Column H and L for current roll conflict"</formula>
    </cfRule>
    <cfRule type="cellIs" dxfId="15" priority="54" operator="equal">
      <formula>"Input Error  - Inputs for in Column L and M for current roll conflict"</formula>
    </cfRule>
  </conditionalFormatting>
  <conditionalFormatting sqref="P341:P357">
    <cfRule type="cellIs" dxfId="14" priority="32" operator="equal">
      <formula>"Inputs for in Column H and L for current roll conflict"</formula>
    </cfRule>
    <cfRule type="cellIs" dxfId="13" priority="31" operator="equal">
      <formula>"Input Error - Inputs for in Column H and L for current roll conflict"</formula>
    </cfRule>
    <cfRule type="cellIs" dxfId="12" priority="30" operator="equal">
      <formula>"Input Error  - Inputs for in Column L and M for current roll conflict"</formula>
    </cfRule>
  </conditionalFormatting>
  <conditionalFormatting sqref="P389:P390">
    <cfRule type="cellIs" dxfId="11" priority="92" operator="equal">
      <formula>"Input Error  - Inputs for in Column L and M for current roll conflict"</formula>
    </cfRule>
    <cfRule type="cellIs" dxfId="10" priority="93" operator="equal">
      <formula>"Input Error - Inputs for in Column H and L for current roll conflict"</formula>
    </cfRule>
    <cfRule type="cellIs" dxfId="9" priority="94" operator="equal">
      <formula>"Inputs for in Column H and L for current roll conflict"</formula>
    </cfRule>
  </conditionalFormatting>
  <conditionalFormatting sqref="P262:S262">
    <cfRule type="cellIs" dxfId="8" priority="53" operator="equal">
      <formula>"Input Error - Inputs for in Column H and J for current roll conflict"</formula>
    </cfRule>
  </conditionalFormatting>
  <dataValidations disablePrompts="1" count="21">
    <dataValidation allowBlank="1" showInputMessage="1" showErrorMessage="1" prompt="Provide the Company name as per the CIPC registration documents" sqref="D24 D26" xr:uid="{1D4D71D0-04FB-40E4-BE75-B466A3DEA68A}"/>
    <dataValidation allowBlank="1" showInputMessage="1" showErrorMessage="1" prompt="Indicate SAHPRA Licences held by your Organisation" sqref="C36" xr:uid="{BC778652-C924-4489-A4DA-82425C8B8DE9}"/>
    <dataValidation type="list" allowBlank="1" showInputMessage="1" showErrorMessage="1" sqref="H204 F44:F46 J138:M138 H207 H215 H225 H217 H221 H370 H193 H181 H188 E120 E102 H235:H241 E32 H195 H198 E38:E40 H358 J292:J303 H314:H317 H321:H323 H334:H335 N306:N307 H274:H277 H285:H287 J310:J311 H310:H311 J262:J271 N262:N271 N274:N277 J274:J277 J280:J282 N280:N282 N292:N303 L262:L271 J306:J307 L292:L303 N310:N311 L306:L307 N314:N317 J314:J317 J321:J323 N321:N323 N326:N331 J326:J331 J334:J335 N334:N335 L274:L277 L280:L282 H326:H331 H306:H307 L326:L331 H292:H303 L310:L311 L314:L317 L321:L323 H280:H282 L334:L335 L285:L287 J285:J287 N285:N287 H262:H271 H351:H355 H349 J351:J355 N351:N355 H341 L351:L355 N343:N347 H343:H347 J343:J347 L343:L347" xr:uid="{CCBEF0F4-5DF8-419D-BB3B-1FA0C89AB66A}">
      <formula1>"Yes, No "</formula1>
    </dataValidation>
    <dataValidation type="list" allowBlank="1" showInputMessage="1" showErrorMessage="1" sqref="E28" xr:uid="{4682F771-E6C2-49C2-BEC5-A08EF7EA8530}">
      <formula1>TypesName</formula1>
    </dataValidation>
    <dataValidation type="list" allowBlank="1" showInputMessage="1" showErrorMessage="1" sqref="F74:H74" xr:uid="{03C86773-F3BB-41A5-849E-E56857A63177}">
      <formula1>ISOName</formula1>
    </dataValidation>
    <dataValidation type="list" allowBlank="1" showInputMessage="1" showErrorMessage="1" sqref="E87 E105 E123" xr:uid="{7DEB8BE6-1427-49C9-918E-CE84BFA0839C}">
      <formula1>ActivitesName</formula1>
    </dataValidation>
    <dataValidation allowBlank="1" showInputMessage="1" showErrorMessage="1" prompt="Number of Additional Sites over and above the Main Site. " sqref="D140:D141 E141:F141 D173" xr:uid="{3D56F234-603B-4EB5-AD81-DC5AE52C875B}"/>
    <dataValidation type="list" allowBlank="1" showInputMessage="1" showErrorMessage="1" sqref="G141 J140:M140 J173" xr:uid="{B6966088-608E-4765-A64D-85554D5BEC3E}">
      <formula1>NumberOfSitesList</formula1>
    </dataValidation>
    <dataValidation type="list" allowBlank="1" showInputMessage="1" showErrorMessage="1" sqref="L409:L411 L415:L417 H382" xr:uid="{A228E141-F1ED-4888-89C1-C0FFC5063FA0}">
      <formula1>"X"</formula1>
    </dataValidation>
    <dataValidation type="list" allowBlank="1" showInputMessage="1" showErrorMessage="1" sqref="H243" xr:uid="{9E290459-48BC-497D-AE3B-D2683CE64CD9}">
      <formula1>SourceOfIbratsaName</formula1>
    </dataValidation>
    <dataValidation allowBlank="1" showInputMessage="1" showErrorMessage="1" promptTitle="Design &amp; Development Applicable" prompt="If the Organisation has indicated in cell H276 Yes to Design and Devlopment, Please provide &quot;Yes&quot;or &quot;No&quot; for each applicable category in J247 TO J274." sqref="J258:J259" xr:uid="{009653F1-2D19-4BCB-89E3-2629CA033501}"/>
    <dataValidation allowBlank="1" showInputMessage="1" showErrorMessage="1" promptTitle="Manufacturing of Medical Devices" prompt="If the Organisation has indicated in cell H281 Yes to Manufacturing, Please provide &quot;Yes&quot;or &quot;No&quot; for each applicable category in L247 TO L274. i.e do you do manufacturing as defined for category of product ? " sqref="N340" xr:uid="{31D5C64F-BC9E-4102-A5B0-6617DB5BC64D}"/>
    <dataValidation allowBlank="1" showInputMessage="1" showErrorMessage="1" promptTitle="Man Activities per Product" prompt="Indicate which of the manufacturing activities (as defined by ISO 13485 Standard)does your organisation do for each type of Medical devices your organisation handles " sqref="O340" xr:uid="{705D63AA-AA8A-4332-A7AE-1439FBCA6DB0}"/>
    <dataValidation type="date" allowBlank="1" showInputMessage="1" showErrorMessage="1" prompt="YYYY/MM/DD" sqref="H191" xr:uid="{A3D4E825-7D70-416D-A6D5-F8E0F8A21976}">
      <formula1>1</formula1>
      <formula2>73415</formula2>
    </dataValidation>
    <dataValidation allowBlank="1" showInputMessage="1" showErrorMessage="1" prompt="Please complete all the cells. If no employees , Please complete with 0." sqref="C144:J144" xr:uid="{09B5B6CC-7B07-4E0F-AA06-0C9A73D3F286}"/>
    <dataValidation allowBlank="1" showInputMessage="1" showErrorMessage="1" prompt="Indicate the Laguange of communication." sqref="H229" xr:uid="{895ED34F-89E0-4E46-B23C-B063CF2228C4}"/>
    <dataValidation type="list" allowBlank="1" showInputMessage="1" showErrorMessage="1" sqref="H179" xr:uid="{4E62B662-FD3B-446C-8F59-C4BE84F3B323}">
      <formula1>TypesOfAuditName</formula1>
    </dataValidation>
    <dataValidation type="list" allowBlank="1" showInputMessage="1" showErrorMessage="1" sqref="F343:F347" xr:uid="{6E98F43C-9519-4823-9819-00C689BD2027}">
      <formula1>"Category A, Category B, Category C, Category D"</formula1>
    </dataValidation>
    <dataValidation type="list" allowBlank="1" showInputMessage="1" showErrorMessage="1" sqref="H394:H397 H374:H381 H360:H367" xr:uid="{44306122-D7E1-469D-AE66-94FA257E1AAB}">
      <formula1>"X, .--"</formula1>
    </dataValidation>
    <dataValidation allowBlank="1" showInputMessage="1" showErrorMessage="1" prompt="Indicate using “X”" sqref="C370:C371 D371 D359" xr:uid="{A5B57BA3-AE32-4DF7-A506-CB95C6D12E0E}"/>
    <dataValidation type="list" allowBlank="1" showInputMessage="1" showErrorMessage="1" sqref="O262:O271 O274:O277 O280:O282 O306:O307 O310:O311 O334:O335 O314:O317 O321:O323 O326:O331 O292:O303 O285:O287 O351:O355 O343:O347" xr:uid="{D438AC14-2415-4D7B-B368-97A8A5190978}">
      <formula1>ManufacturingActivitiesNmae</formula1>
    </dataValidation>
  </dataValidations>
  <hyperlinks>
    <hyperlink ref="H12" location="SectionA" display="Jump to SECTION A " xr:uid="{FDD26F71-C299-4259-9E4C-1FC783C02901}"/>
    <hyperlink ref="H13" location="SectionB" display="Jump to SECTION B " xr:uid="{B98E90AB-916C-447E-8831-8946F429B9B0}"/>
    <hyperlink ref="H14" location="SectionC" display="Jump to SECTION C " xr:uid="{24468518-8C0F-420F-8037-00CD62835A30}"/>
    <hyperlink ref="H15" location="SectionD" display="Jump to SECTION D " xr:uid="{86BC8D56-E322-43DF-AA36-09AA2DA65B90}"/>
    <hyperlink ref="H16" location="SectionE" display="Jump to SECTION E " xr:uid="{16A45DA1-F91F-4980-8EFB-CE2E82B9595A}"/>
    <hyperlink ref="H17" location="SectionF" display="Jump to SECTION F " xr:uid="{D3E2FF82-4061-47C8-8704-AA118846FF47}"/>
    <hyperlink ref="H18" location="SectionG" display="Jump to SECTION G " xr:uid="{053E6D75-C72A-42D3-99C4-A23ABAD4A642}"/>
    <hyperlink ref="N173:P174" location="'Section C2_ Additional Sites'!A1" display="If Yes, Please Complete the TAB &quot;Section B2 - Additional Sites&quot;." xr:uid="{BCC296B2-E4E4-40CB-8619-C0433378B956}"/>
  </hyperlinks>
  <pageMargins left="0.23622047244094491" right="0.23622047244094491" top="0.74803149606299213" bottom="0.74803149606299213" header="0.31496062992125984" footer="0.31496062992125984"/>
  <pageSetup paperSize="9" scale="44" fitToHeight="0" orientation="portrait" r:id="rId1"/>
  <headerFooter>
    <oddHeader>&amp;L&amp;G&amp;C                                             &amp;"-,Bold"&amp;14&amp;K0070C0© Institute of Bio Research, Auditing and Training in Southern Africa  &amp;R&amp;"-,Bold"&amp;14CPr07-F01</oddHeader>
    <oddFooter>&amp;L&amp;"-,Bold"&amp;K003DB8© IBRATSA 2020                                                                                                      &amp;C&amp;G&amp;R&amp;"-,Bold"Page &amp;P of &amp;N</oddFooter>
  </headerFooter>
  <rowBreaks count="3" manualBreakCount="3">
    <brk id="78" max="16383" man="1"/>
    <brk id="174" max="16383" man="1"/>
    <brk id="252" max="16383" man="1"/>
  </rowBreaks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6A1DE86-9EBD-43CB-BE54-DD7B4B5DF81B}">
            <x14:dataBar minLength="0" maxLength="100" border="1">
              <x14:cfvo type="num">
                <xm:f>0</xm:f>
              </x14:cfvo>
              <x14:cfvo type="num">
                <xm:f>1</xm:f>
              </x14:cfvo>
              <x14:borderColor rgb="FF00B050"/>
              <x14:negativeFillColor rgb="FFFF0000"/>
              <x14:axisColor rgb="FF000000"/>
            </x14:dataBar>
          </x14:cfRule>
          <xm:sqref>J12</xm:sqref>
        </x14:conditionalFormatting>
        <x14:conditionalFormatting xmlns:xm="http://schemas.microsoft.com/office/excel/2006/main">
          <x14:cfRule type="dataBar" id="{D7E37396-469F-4404-B628-A92AE45D7040}">
            <x14:dataBar minLength="0" maxLength="100" border="1">
              <x14:cfvo type="num">
                <xm:f>0</xm:f>
              </x14:cfvo>
              <x14:cfvo type="num">
                <xm:f>1</xm:f>
              </x14:cfvo>
              <x14:borderColor rgb="FF00B050"/>
              <x14:negativeFillColor rgb="FFFF0000"/>
              <x14:axisColor rgb="FF000000"/>
            </x14:dataBar>
          </x14:cfRule>
          <xm:sqref>J13:J18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48473-2921-49F8-A1BF-C883C1023593}">
  <sheetPr>
    <tabColor rgb="FF00B050"/>
  </sheetPr>
  <dimension ref="A1"/>
  <sheetViews>
    <sheetView workbookViewId="0"/>
  </sheetViews>
  <sheetFormatPr defaultRowHeight="14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9721A-3CCE-464B-A52C-4B293D0DBF34}">
  <dimension ref="G5:G6"/>
  <sheetViews>
    <sheetView workbookViewId="0">
      <selection activeCell="E27" sqref="E27"/>
    </sheetView>
  </sheetViews>
  <sheetFormatPr defaultRowHeight="14.45"/>
  <cols>
    <col min="7" max="7" width="62.42578125" customWidth="1"/>
  </cols>
  <sheetData>
    <row r="5" spans="7:7">
      <c r="G5" t="s">
        <v>299</v>
      </c>
    </row>
    <row r="6" spans="7:7" ht="28.9">
      <c r="G6" s="6" t="s">
        <v>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9A618-96F1-4BB0-B326-13C0DA10C3F5}">
  <sheetPr>
    <tabColor rgb="FF00B050"/>
    <pageSetUpPr fitToPage="1"/>
  </sheetPr>
  <dimension ref="B1:O137"/>
  <sheetViews>
    <sheetView showGridLines="0" view="pageLayout" zoomScale="70" zoomScaleNormal="70" zoomScaleSheetLayoutView="100" zoomScalePageLayoutView="70" workbookViewId="0">
      <selection activeCell="E79" sqref="E79"/>
    </sheetView>
  </sheetViews>
  <sheetFormatPr defaultColWidth="8.85546875" defaultRowHeight="0" customHeight="1" zeroHeight="1"/>
  <cols>
    <col min="1" max="1" width="3.85546875" customWidth="1"/>
    <col min="2" max="3" width="3.42578125" customWidth="1"/>
    <col min="4" max="4" width="16.28515625" style="6" customWidth="1"/>
    <col min="5" max="5" width="18.28515625" bestFit="1" customWidth="1"/>
    <col min="6" max="6" width="23.5703125" style="35" customWidth="1"/>
    <col min="7" max="7" width="4.140625" customWidth="1"/>
    <col min="8" max="8" width="4.85546875" style="1" customWidth="1"/>
    <col min="9" max="9" width="3.5703125" customWidth="1"/>
    <col min="10" max="10" width="18.5703125" style="116" customWidth="1"/>
    <col min="11" max="11" width="18.28515625" bestFit="1" customWidth="1"/>
    <col min="12" max="12" width="27.5703125" customWidth="1"/>
    <col min="13" max="13" width="3.7109375" customWidth="1"/>
    <col min="14" max="16" width="8.85546875" customWidth="1"/>
  </cols>
  <sheetData>
    <row r="1" spans="2:13" ht="14.45"/>
    <row r="2" spans="2:13" ht="18">
      <c r="I2" s="375"/>
      <c r="J2" s="375"/>
    </row>
    <row r="3" spans="2:13" ht="28.9">
      <c r="B3" s="441" t="s">
        <v>0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</row>
    <row r="4" spans="2:13" ht="0.6" customHeight="1">
      <c r="J4" s="117"/>
    </row>
    <row r="5" spans="2:13" ht="6" customHeight="1">
      <c r="J5" s="117"/>
    </row>
    <row r="6" spans="2:13" ht="22.15" customHeight="1">
      <c r="B6" s="118" t="s">
        <v>301</v>
      </c>
      <c r="C6" s="118"/>
      <c r="D6" s="119"/>
      <c r="E6" s="139"/>
      <c r="F6" s="167"/>
      <c r="G6" s="118"/>
      <c r="H6" s="118"/>
      <c r="I6" s="118"/>
      <c r="J6" s="119"/>
      <c r="K6" s="118"/>
    </row>
    <row r="7" spans="2:13" ht="12" customHeight="1">
      <c r="D7"/>
      <c r="H7"/>
      <c r="J7"/>
    </row>
    <row r="8" spans="2:13" s="145" customFormat="1" ht="15" customHeight="1">
      <c r="C8" s="144" t="s">
        <v>302</v>
      </c>
      <c r="D8" s="144"/>
      <c r="E8" s="144"/>
      <c r="F8" s="168"/>
      <c r="G8" s="144"/>
      <c r="H8" s="144"/>
      <c r="I8" s="144"/>
      <c r="J8" s="144"/>
      <c r="K8" s="144"/>
    </row>
    <row r="9" spans="2:13" s="145" customFormat="1" ht="15" customHeight="1">
      <c r="C9" s="144" t="s">
        <v>303</v>
      </c>
      <c r="E9" s="144"/>
      <c r="F9" s="168"/>
      <c r="G9" s="144"/>
      <c r="H9" s="144"/>
      <c r="I9" s="144"/>
      <c r="J9" s="144"/>
      <c r="K9" s="144"/>
    </row>
    <row r="10" spans="2:13" ht="8.4499999999999993" customHeight="1" thickBot="1">
      <c r="D10" s="121"/>
      <c r="E10" s="51"/>
      <c r="F10" s="61"/>
      <c r="G10" s="52"/>
      <c r="H10" s="52"/>
      <c r="I10" s="53"/>
      <c r="J10" s="53"/>
    </row>
    <row r="11" spans="2:13" ht="25.9" customHeight="1">
      <c r="C11" s="166" t="s">
        <v>304</v>
      </c>
      <c r="D11" s="122"/>
      <c r="E11" s="123"/>
      <c r="F11" s="169"/>
      <c r="G11" s="124"/>
      <c r="H11" s="52"/>
      <c r="I11" s="166" t="s">
        <v>305</v>
      </c>
      <c r="J11" s="122"/>
      <c r="K11" s="123"/>
      <c r="L11" s="123"/>
      <c r="M11" s="124"/>
    </row>
    <row r="12" spans="2:13" ht="9.6" customHeight="1">
      <c r="C12" s="125"/>
      <c r="D12" s="121"/>
      <c r="E12" s="51"/>
      <c r="F12" s="61"/>
      <c r="G12" s="126"/>
      <c r="H12" s="52"/>
      <c r="I12" s="125"/>
      <c r="J12" s="121"/>
      <c r="K12" s="51"/>
      <c r="L12" s="52"/>
      <c r="M12" s="126"/>
    </row>
    <row r="13" spans="2:13" s="35" customFormat="1" ht="28.9">
      <c r="C13" s="128"/>
      <c r="D13" s="127" t="s">
        <v>63</v>
      </c>
      <c r="E13" s="160"/>
      <c r="F13" s="61"/>
      <c r="G13" s="129"/>
      <c r="H13" s="61"/>
      <c r="I13" s="128"/>
      <c r="J13" s="127" t="s">
        <v>63</v>
      </c>
      <c r="K13" s="160"/>
      <c r="L13" s="61"/>
      <c r="M13" s="129"/>
    </row>
    <row r="14" spans="2:13" s="35" customFormat="1" ht="4.9000000000000004" customHeight="1">
      <c r="C14" s="128"/>
      <c r="D14" s="127"/>
      <c r="E14" s="31"/>
      <c r="F14" s="59"/>
      <c r="G14" s="129"/>
      <c r="H14" s="61"/>
      <c r="I14" s="128"/>
      <c r="J14" s="127"/>
      <c r="K14" s="31"/>
      <c r="L14" s="59"/>
      <c r="M14" s="129"/>
    </row>
    <row r="15" spans="2:13" s="35" customFormat="1" ht="25.15" customHeight="1">
      <c r="C15" s="128"/>
      <c r="D15" s="127" t="s">
        <v>64</v>
      </c>
      <c r="E15" s="141"/>
      <c r="F15" s="31"/>
      <c r="G15" s="129"/>
      <c r="H15" s="61"/>
      <c r="I15" s="128"/>
      <c r="J15" s="127" t="s">
        <v>64</v>
      </c>
      <c r="K15" s="141"/>
      <c r="L15" s="31"/>
      <c r="M15" s="129"/>
    </row>
    <row r="16" spans="2:13" s="35" customFormat="1" ht="4.9000000000000004" customHeight="1">
      <c r="C16" s="128"/>
      <c r="D16" s="127"/>
      <c r="E16" s="54"/>
      <c r="F16" s="61"/>
      <c r="G16" s="129"/>
      <c r="H16" s="61"/>
      <c r="I16" s="128"/>
      <c r="J16" s="127"/>
      <c r="K16" s="54"/>
      <c r="L16" s="61"/>
      <c r="M16" s="129"/>
    </row>
    <row r="17" spans="3:15" s="35" customFormat="1" ht="14.45">
      <c r="C17" s="128"/>
      <c r="D17" s="442" t="s">
        <v>65</v>
      </c>
      <c r="E17" s="161" t="s">
        <v>66</v>
      </c>
      <c r="F17" s="142"/>
      <c r="G17" s="129"/>
      <c r="H17" s="61"/>
      <c r="I17" s="128"/>
      <c r="J17" s="442" t="s">
        <v>65</v>
      </c>
      <c r="K17" s="161" t="s">
        <v>66</v>
      </c>
      <c r="L17" s="142"/>
      <c r="M17" s="129"/>
    </row>
    <row r="18" spans="3:15" s="35" customFormat="1" ht="14.45">
      <c r="C18" s="128"/>
      <c r="D18" s="442"/>
      <c r="E18" s="161" t="s">
        <v>67</v>
      </c>
      <c r="F18" s="143"/>
      <c r="G18" s="129"/>
      <c r="H18" s="61"/>
      <c r="I18" s="128"/>
      <c r="J18" s="442"/>
      <c r="K18" s="161" t="s">
        <v>67</v>
      </c>
      <c r="L18" s="143"/>
      <c r="M18" s="129"/>
    </row>
    <row r="19" spans="3:15" s="35" customFormat="1" ht="14.45">
      <c r="C19" s="128"/>
      <c r="D19" s="442"/>
      <c r="E19" s="161" t="s">
        <v>68</v>
      </c>
      <c r="F19" s="142"/>
      <c r="G19" s="129"/>
      <c r="H19" s="61"/>
      <c r="I19" s="128"/>
      <c r="J19" s="442"/>
      <c r="K19" s="161" t="s">
        <v>68</v>
      </c>
      <c r="L19" s="142"/>
      <c r="M19" s="129"/>
    </row>
    <row r="20" spans="3:15" s="35" customFormat="1" ht="14.45">
      <c r="C20" s="128"/>
      <c r="D20" s="442"/>
      <c r="E20" s="161" t="s">
        <v>69</v>
      </c>
      <c r="F20" s="143"/>
      <c r="G20" s="129"/>
      <c r="H20" s="61"/>
      <c r="I20" s="128"/>
      <c r="J20" s="442"/>
      <c r="K20" s="161" t="s">
        <v>69</v>
      </c>
      <c r="L20" s="143"/>
      <c r="M20" s="129"/>
    </row>
    <row r="21" spans="3:15" s="35" customFormat="1" ht="14.45">
      <c r="C21" s="128"/>
      <c r="D21" s="442"/>
      <c r="E21" s="161" t="s">
        <v>70</v>
      </c>
      <c r="F21" s="142"/>
      <c r="G21" s="129"/>
      <c r="H21" s="61"/>
      <c r="I21" s="128"/>
      <c r="J21" s="442"/>
      <c r="K21" s="161" t="s">
        <v>70</v>
      </c>
      <c r="L21" s="142"/>
      <c r="M21" s="129"/>
    </row>
    <row r="22" spans="3:15" s="35" customFormat="1" ht="4.9000000000000004" customHeight="1">
      <c r="C22" s="128"/>
      <c r="D22" s="127"/>
      <c r="E22" s="31"/>
      <c r="F22" s="59"/>
      <c r="G22" s="129"/>
      <c r="H22" s="61"/>
      <c r="I22" s="128"/>
      <c r="J22" s="127"/>
      <c r="K22" s="31"/>
      <c r="L22" s="59"/>
      <c r="M22" s="129"/>
    </row>
    <row r="23" spans="3:15" s="35" customFormat="1" ht="14.45">
      <c r="C23" s="128"/>
      <c r="D23" s="442" t="s">
        <v>71</v>
      </c>
      <c r="E23" s="161" t="s">
        <v>72</v>
      </c>
      <c r="F23" s="142"/>
      <c r="G23" s="129"/>
      <c r="H23" s="61"/>
      <c r="I23" s="128"/>
      <c r="J23" s="442" t="s">
        <v>71</v>
      </c>
      <c r="K23" s="161" t="s">
        <v>72</v>
      </c>
      <c r="L23" s="142"/>
      <c r="M23" s="129"/>
    </row>
    <row r="24" spans="3:15" s="35" customFormat="1" ht="14.45">
      <c r="C24" s="128"/>
      <c r="D24" s="442"/>
      <c r="E24" s="161" t="s">
        <v>54</v>
      </c>
      <c r="F24" s="142"/>
      <c r="G24" s="129"/>
      <c r="H24" s="54"/>
      <c r="I24" s="128"/>
      <c r="J24" s="442"/>
      <c r="K24" s="161" t="s">
        <v>54</v>
      </c>
      <c r="L24" s="142"/>
      <c r="M24" s="129"/>
    </row>
    <row r="25" spans="3:15" s="35" customFormat="1" ht="14.45">
      <c r="C25" s="128"/>
      <c r="D25" s="442"/>
      <c r="E25" s="161" t="s">
        <v>55</v>
      </c>
      <c r="F25" s="143"/>
      <c r="G25" s="130"/>
      <c r="H25" s="54"/>
      <c r="I25" s="128"/>
      <c r="J25" s="442"/>
      <c r="K25" s="161" t="s">
        <v>55</v>
      </c>
      <c r="L25" s="143"/>
      <c r="M25" s="130"/>
    </row>
    <row r="26" spans="3:15" s="35" customFormat="1" ht="14.45">
      <c r="C26" s="128"/>
      <c r="D26" s="442"/>
      <c r="E26" s="161" t="s">
        <v>56</v>
      </c>
      <c r="F26" s="143"/>
      <c r="G26" s="130"/>
      <c r="H26" s="32"/>
      <c r="I26" s="128"/>
      <c r="J26" s="442"/>
      <c r="K26" s="161" t="s">
        <v>56</v>
      </c>
      <c r="L26" s="143"/>
      <c r="M26" s="130"/>
    </row>
    <row r="27" spans="3:15" s="35" customFormat="1" ht="15.6" thickBot="1">
      <c r="C27" s="131"/>
      <c r="D27" s="132"/>
      <c r="E27" s="133"/>
      <c r="F27" s="133"/>
      <c r="G27" s="134"/>
      <c r="H27" s="31"/>
      <c r="I27" s="131"/>
      <c r="J27" s="132"/>
      <c r="K27" s="133"/>
      <c r="L27" s="133"/>
      <c r="M27" s="134"/>
    </row>
    <row r="28" spans="3:15" s="35" customFormat="1" ht="12.6" customHeight="1">
      <c r="D28" s="135"/>
      <c r="H28" s="54"/>
      <c r="I28" s="58"/>
      <c r="J28" s="58"/>
      <c r="L28"/>
    </row>
    <row r="29" spans="3:15" s="35" customFormat="1" ht="12.6" customHeight="1" thickBot="1">
      <c r="D29" s="135"/>
      <c r="H29" s="54"/>
      <c r="I29" s="58"/>
      <c r="J29" s="58"/>
      <c r="L29"/>
    </row>
    <row r="30" spans="3:15" ht="25.9" customHeight="1">
      <c r="C30" s="166" t="s">
        <v>306</v>
      </c>
      <c r="D30" s="122"/>
      <c r="E30" s="123"/>
      <c r="F30" s="169"/>
      <c r="G30" s="124"/>
      <c r="H30" s="52"/>
      <c r="I30" s="166" t="s">
        <v>307</v>
      </c>
      <c r="J30" s="122"/>
      <c r="K30" s="123"/>
      <c r="L30" s="123"/>
      <c r="M30" s="124"/>
    </row>
    <row r="31" spans="3:15" s="35" customFormat="1" ht="16.899999999999999" customHeight="1">
      <c r="C31" s="125"/>
      <c r="D31" s="121"/>
      <c r="E31" s="51"/>
      <c r="F31" s="61"/>
      <c r="G31" s="126"/>
      <c r="H31" s="52"/>
      <c r="I31" s="125"/>
      <c r="J31" s="121"/>
      <c r="K31" s="51"/>
      <c r="L31" s="52"/>
      <c r="M31" s="126"/>
    </row>
    <row r="32" spans="3:15" s="59" customFormat="1" ht="28.9">
      <c r="C32" s="128"/>
      <c r="D32" s="127" t="s">
        <v>63</v>
      </c>
      <c r="E32" s="160"/>
      <c r="F32" s="61"/>
      <c r="G32" s="129"/>
      <c r="H32" s="61"/>
      <c r="I32" s="128"/>
      <c r="J32" s="127" t="s">
        <v>63</v>
      </c>
      <c r="K32" s="160"/>
      <c r="L32" s="61"/>
      <c r="M32" s="129"/>
      <c r="O32" s="35"/>
    </row>
    <row r="33" spans="3:13" s="59" customFormat="1" ht="14.45">
      <c r="C33" s="128"/>
      <c r="D33" s="127"/>
      <c r="E33" s="31"/>
      <c r="G33" s="129"/>
      <c r="H33" s="61"/>
      <c r="I33" s="128"/>
      <c r="J33" s="127"/>
      <c r="K33" s="31"/>
      <c r="M33" s="129"/>
    </row>
    <row r="34" spans="3:13" s="47" customFormat="1" ht="28.9">
      <c r="C34" s="128"/>
      <c r="D34" s="127" t="s">
        <v>64</v>
      </c>
      <c r="E34" s="141"/>
      <c r="F34" s="31"/>
      <c r="G34" s="129"/>
      <c r="H34" s="61"/>
      <c r="I34" s="128"/>
      <c r="J34" s="127" t="s">
        <v>64</v>
      </c>
      <c r="K34" s="141"/>
      <c r="L34" s="31"/>
      <c r="M34" s="129"/>
    </row>
    <row r="35" spans="3:13" s="47" customFormat="1" ht="14.45">
      <c r="C35" s="128"/>
      <c r="D35" s="127"/>
      <c r="E35" s="54"/>
      <c r="F35" s="61"/>
      <c r="G35" s="129"/>
      <c r="H35" s="61"/>
      <c r="I35" s="128"/>
      <c r="J35" s="127"/>
      <c r="K35" s="54"/>
      <c r="L35" s="61"/>
      <c r="M35" s="129"/>
    </row>
    <row r="36" spans="3:13" s="47" customFormat="1" ht="14.45">
      <c r="C36" s="128"/>
      <c r="D36" s="442" t="s">
        <v>65</v>
      </c>
      <c r="E36" s="161" t="s">
        <v>66</v>
      </c>
      <c r="F36" s="142"/>
      <c r="G36" s="129"/>
      <c r="H36" s="61"/>
      <c r="I36" s="128"/>
      <c r="J36" s="442" t="s">
        <v>65</v>
      </c>
      <c r="K36" s="161" t="s">
        <v>66</v>
      </c>
      <c r="L36" s="142"/>
      <c r="M36" s="129"/>
    </row>
    <row r="37" spans="3:13" s="47" customFormat="1" ht="14.45">
      <c r="C37" s="128"/>
      <c r="D37" s="442"/>
      <c r="E37" s="161" t="s">
        <v>67</v>
      </c>
      <c r="F37" s="143"/>
      <c r="G37" s="129"/>
      <c r="H37" s="61"/>
      <c r="I37" s="128"/>
      <c r="J37" s="442"/>
      <c r="K37" s="161" t="s">
        <v>67</v>
      </c>
      <c r="L37" s="143"/>
      <c r="M37" s="129"/>
    </row>
    <row r="38" spans="3:13" s="47" customFormat="1" ht="14.45">
      <c r="C38" s="128"/>
      <c r="D38" s="442"/>
      <c r="E38" s="161" t="s">
        <v>68</v>
      </c>
      <c r="F38" s="142"/>
      <c r="G38" s="129"/>
      <c r="H38" s="61"/>
      <c r="I38" s="128"/>
      <c r="J38" s="442"/>
      <c r="K38" s="161" t="s">
        <v>68</v>
      </c>
      <c r="L38" s="142"/>
      <c r="M38" s="129"/>
    </row>
    <row r="39" spans="3:13" s="47" customFormat="1" ht="14.45">
      <c r="C39" s="128"/>
      <c r="D39" s="442"/>
      <c r="E39" s="161" t="s">
        <v>69</v>
      </c>
      <c r="F39" s="143"/>
      <c r="G39" s="129"/>
      <c r="H39" s="61"/>
      <c r="I39" s="128"/>
      <c r="J39" s="442"/>
      <c r="K39" s="161" t="s">
        <v>69</v>
      </c>
      <c r="L39" s="143"/>
      <c r="M39" s="129"/>
    </row>
    <row r="40" spans="3:13" s="47" customFormat="1" ht="14.45">
      <c r="C40" s="128"/>
      <c r="D40" s="442"/>
      <c r="E40" s="161" t="s">
        <v>70</v>
      </c>
      <c r="F40" s="142"/>
      <c r="G40" s="129"/>
      <c r="H40" s="61"/>
      <c r="I40" s="128"/>
      <c r="J40" s="442"/>
      <c r="K40" s="161" t="s">
        <v>70</v>
      </c>
      <c r="L40" s="142"/>
      <c r="M40" s="129"/>
    </row>
    <row r="41" spans="3:13" s="47" customFormat="1" ht="10.15" customHeight="1">
      <c r="C41" s="128"/>
      <c r="D41" s="127"/>
      <c r="E41" s="31"/>
      <c r="F41" s="59"/>
      <c r="G41" s="129"/>
      <c r="H41" s="61"/>
      <c r="I41" s="128"/>
      <c r="J41" s="127"/>
      <c r="K41" s="31"/>
      <c r="L41" s="59"/>
      <c r="M41" s="129"/>
    </row>
    <row r="42" spans="3:13" s="47" customFormat="1" ht="14.45">
      <c r="C42" s="128"/>
      <c r="D42" s="442" t="s">
        <v>71</v>
      </c>
      <c r="E42" s="161" t="s">
        <v>72</v>
      </c>
      <c r="F42" s="142"/>
      <c r="G42" s="129"/>
      <c r="H42" s="61"/>
      <c r="I42" s="128"/>
      <c r="J42" s="442" t="s">
        <v>71</v>
      </c>
      <c r="K42" s="161" t="s">
        <v>72</v>
      </c>
      <c r="L42" s="142"/>
      <c r="M42" s="129"/>
    </row>
    <row r="43" spans="3:13" s="47" customFormat="1" ht="14.45">
      <c r="C43" s="128"/>
      <c r="D43" s="442"/>
      <c r="E43" s="161" t="s">
        <v>54</v>
      </c>
      <c r="F43" s="142"/>
      <c r="G43" s="129"/>
      <c r="H43" s="54"/>
      <c r="I43" s="128"/>
      <c r="J43" s="442"/>
      <c r="K43" s="161" t="s">
        <v>54</v>
      </c>
      <c r="L43" s="142"/>
      <c r="M43" s="129"/>
    </row>
    <row r="44" spans="3:13" s="47" customFormat="1" ht="14.45">
      <c r="C44" s="128"/>
      <c r="D44" s="442"/>
      <c r="E44" s="161" t="s">
        <v>55</v>
      </c>
      <c r="F44" s="143"/>
      <c r="G44" s="130"/>
      <c r="H44" s="54"/>
      <c r="I44" s="128"/>
      <c r="J44" s="442"/>
      <c r="K44" s="161" t="s">
        <v>55</v>
      </c>
      <c r="L44" s="143"/>
      <c r="M44" s="130"/>
    </row>
    <row r="45" spans="3:13" s="47" customFormat="1" ht="14.45">
      <c r="C45" s="128"/>
      <c r="D45" s="442"/>
      <c r="E45" s="161" t="s">
        <v>56</v>
      </c>
      <c r="F45" s="143"/>
      <c r="G45" s="130"/>
      <c r="H45" s="32"/>
      <c r="I45" s="128"/>
      <c r="J45" s="442"/>
      <c r="K45" s="161" t="s">
        <v>56</v>
      </c>
      <c r="L45" s="143"/>
      <c r="M45" s="130"/>
    </row>
    <row r="46" spans="3:13" ht="21" customHeight="1" thickBot="1">
      <c r="C46" s="131"/>
      <c r="D46" s="132"/>
      <c r="E46" s="133"/>
      <c r="F46" s="133"/>
      <c r="G46" s="134"/>
      <c r="H46" s="31"/>
      <c r="I46" s="131"/>
      <c r="J46" s="132"/>
      <c r="K46" s="133"/>
      <c r="L46" s="133"/>
      <c r="M46" s="134"/>
    </row>
    <row r="47" spans="3:13" ht="7.9" customHeight="1">
      <c r="E47" s="136"/>
      <c r="F47" s="31"/>
      <c r="G47" s="136"/>
      <c r="H47" s="137"/>
      <c r="I47" s="64"/>
      <c r="J47" s="138"/>
    </row>
    <row r="48" spans="3:13" ht="7.9" customHeight="1" thickBot="1">
      <c r="E48" s="136"/>
      <c r="F48" s="31"/>
      <c r="G48" s="136"/>
      <c r="H48" s="137"/>
      <c r="I48" s="64"/>
      <c r="J48" s="138"/>
    </row>
    <row r="49" spans="3:13" ht="25.9" customHeight="1">
      <c r="C49" s="166" t="s">
        <v>308</v>
      </c>
      <c r="D49" s="122"/>
      <c r="E49" s="123"/>
      <c r="F49" s="169"/>
      <c r="G49" s="124"/>
      <c r="H49" s="52"/>
      <c r="I49" s="166" t="s">
        <v>309</v>
      </c>
      <c r="J49" s="122"/>
      <c r="K49" s="123"/>
      <c r="L49" s="123"/>
      <c r="M49" s="124"/>
    </row>
    <row r="50" spans="3:13" ht="4.1500000000000004" customHeight="1">
      <c r="C50" s="125"/>
      <c r="D50" s="121"/>
      <c r="E50" s="51"/>
      <c r="F50" s="61"/>
      <c r="G50" s="126"/>
      <c r="H50" s="52"/>
      <c r="I50" s="125"/>
      <c r="J50" s="121"/>
      <c r="K50" s="51"/>
      <c r="L50" s="52"/>
      <c r="M50" s="126"/>
    </row>
    <row r="51" spans="3:13" s="35" customFormat="1" ht="28.9">
      <c r="C51" s="128"/>
      <c r="D51" s="127" t="s">
        <v>63</v>
      </c>
      <c r="E51" s="160"/>
      <c r="F51" s="61"/>
      <c r="G51" s="129"/>
      <c r="H51" s="61"/>
      <c r="I51" s="128"/>
      <c r="J51" s="127" t="s">
        <v>63</v>
      </c>
      <c r="K51" s="160"/>
      <c r="L51" s="61"/>
      <c r="M51" s="129"/>
    </row>
    <row r="52" spans="3:13" s="35" customFormat="1" ht="7.9" customHeight="1">
      <c r="C52" s="128"/>
      <c r="D52" s="127"/>
      <c r="E52" s="31"/>
      <c r="F52" s="59"/>
      <c r="G52" s="129"/>
      <c r="H52" s="61"/>
      <c r="I52" s="128"/>
      <c r="J52" s="127"/>
      <c r="K52" s="31"/>
      <c r="L52" s="59"/>
      <c r="M52" s="129"/>
    </row>
    <row r="53" spans="3:13" s="35" customFormat="1" ht="14.45" customHeight="1">
      <c r="C53" s="128"/>
      <c r="D53" s="127" t="s">
        <v>64</v>
      </c>
      <c r="E53" s="141"/>
      <c r="F53" s="31"/>
      <c r="G53" s="129"/>
      <c r="H53" s="61"/>
      <c r="I53" s="128"/>
      <c r="J53" s="127" t="s">
        <v>64</v>
      </c>
      <c r="K53" s="141"/>
      <c r="L53" s="31"/>
      <c r="M53" s="129"/>
    </row>
    <row r="54" spans="3:13" s="35" customFormat="1" ht="18" customHeight="1">
      <c r="C54" s="128"/>
      <c r="D54" s="127"/>
      <c r="E54" s="54"/>
      <c r="F54" s="61"/>
      <c r="G54" s="129"/>
      <c r="H54" s="61"/>
      <c r="I54" s="128"/>
      <c r="J54" s="127"/>
      <c r="K54" s="54"/>
      <c r="L54" s="61"/>
      <c r="M54" s="129"/>
    </row>
    <row r="55" spans="3:13" s="35" customFormat="1" ht="18" customHeight="1">
      <c r="C55" s="128"/>
      <c r="D55" s="442" t="s">
        <v>65</v>
      </c>
      <c r="E55" s="161" t="s">
        <v>66</v>
      </c>
      <c r="F55" s="142"/>
      <c r="G55" s="129"/>
      <c r="H55" s="61"/>
      <c r="I55" s="128"/>
      <c r="J55" s="442" t="s">
        <v>65</v>
      </c>
      <c r="K55" s="161" t="s">
        <v>66</v>
      </c>
      <c r="L55" s="142"/>
      <c r="M55" s="129"/>
    </row>
    <row r="56" spans="3:13" s="35" customFormat="1" ht="24" customHeight="1">
      <c r="C56" s="128"/>
      <c r="D56" s="442"/>
      <c r="E56" s="161" t="s">
        <v>67</v>
      </c>
      <c r="F56" s="143"/>
      <c r="G56" s="129"/>
      <c r="H56" s="61"/>
      <c r="I56" s="128"/>
      <c r="J56" s="442"/>
      <c r="K56" s="161" t="s">
        <v>67</v>
      </c>
      <c r="L56" s="143"/>
      <c r="M56" s="129"/>
    </row>
    <row r="57" spans="3:13" s="35" customFormat="1" ht="14.45" customHeight="1">
      <c r="C57" s="128"/>
      <c r="D57" s="442"/>
      <c r="E57" s="161" t="s">
        <v>68</v>
      </c>
      <c r="F57" s="142"/>
      <c r="G57" s="129"/>
      <c r="H57" s="61"/>
      <c r="I57" s="128"/>
      <c r="J57" s="442"/>
      <c r="K57" s="161" t="s">
        <v>68</v>
      </c>
      <c r="L57" s="142"/>
      <c r="M57" s="129"/>
    </row>
    <row r="58" spans="3:13" s="35" customFormat="1" ht="14.45" customHeight="1">
      <c r="C58" s="128"/>
      <c r="D58" s="442"/>
      <c r="E58" s="161" t="s">
        <v>69</v>
      </c>
      <c r="F58" s="143"/>
      <c r="G58" s="129"/>
      <c r="H58" s="61"/>
      <c r="I58" s="128"/>
      <c r="J58" s="442"/>
      <c r="K58" s="161" t="s">
        <v>69</v>
      </c>
      <c r="L58" s="143"/>
      <c r="M58" s="129"/>
    </row>
    <row r="59" spans="3:13" s="35" customFormat="1" ht="15" customHeight="1">
      <c r="C59" s="128"/>
      <c r="D59" s="442"/>
      <c r="E59" s="161" t="s">
        <v>70</v>
      </c>
      <c r="F59" s="142"/>
      <c r="G59" s="129"/>
      <c r="H59" s="61"/>
      <c r="I59" s="128"/>
      <c r="J59" s="442"/>
      <c r="K59" s="161" t="s">
        <v>70</v>
      </c>
      <c r="L59" s="142"/>
      <c r="M59" s="129"/>
    </row>
    <row r="60" spans="3:13" s="35" customFormat="1" ht="14.45">
      <c r="C60" s="128"/>
      <c r="D60" s="127"/>
      <c r="E60" s="31"/>
      <c r="F60" s="59"/>
      <c r="G60" s="129"/>
      <c r="H60" s="61"/>
      <c r="I60" s="128"/>
      <c r="J60" s="127"/>
      <c r="K60" s="31"/>
      <c r="L60" s="59"/>
      <c r="M60" s="129"/>
    </row>
    <row r="61" spans="3:13" s="35" customFormat="1" ht="23.45" customHeight="1">
      <c r="C61" s="128"/>
      <c r="D61" s="442" t="s">
        <v>71</v>
      </c>
      <c r="E61" s="161" t="s">
        <v>72</v>
      </c>
      <c r="F61" s="142"/>
      <c r="G61" s="129"/>
      <c r="H61" s="61"/>
      <c r="I61" s="128"/>
      <c r="J61" s="442" t="s">
        <v>71</v>
      </c>
      <c r="K61" s="161" t="s">
        <v>72</v>
      </c>
      <c r="L61" s="142"/>
      <c r="M61" s="129"/>
    </row>
    <row r="62" spans="3:13" s="35" customFormat="1" ht="14.45" customHeight="1">
      <c r="C62" s="128"/>
      <c r="D62" s="442"/>
      <c r="E62" s="161" t="s">
        <v>54</v>
      </c>
      <c r="F62" s="142"/>
      <c r="G62" s="129"/>
      <c r="H62" s="54"/>
      <c r="I62" s="128"/>
      <c r="J62" s="442"/>
      <c r="K62" s="161" t="s">
        <v>54</v>
      </c>
      <c r="L62" s="142"/>
      <c r="M62" s="129"/>
    </row>
    <row r="63" spans="3:13" s="35" customFormat="1" ht="14.45" customHeight="1">
      <c r="C63" s="128"/>
      <c r="D63" s="442"/>
      <c r="E63" s="161" t="s">
        <v>55</v>
      </c>
      <c r="F63" s="143"/>
      <c r="G63" s="130"/>
      <c r="H63" s="54"/>
      <c r="I63" s="128"/>
      <c r="J63" s="442"/>
      <c r="K63" s="161" t="s">
        <v>55</v>
      </c>
      <c r="L63" s="143"/>
      <c r="M63" s="130"/>
    </row>
    <row r="64" spans="3:13" s="35" customFormat="1" ht="14.45" customHeight="1">
      <c r="C64" s="128"/>
      <c r="D64" s="442"/>
      <c r="E64" s="161" t="s">
        <v>56</v>
      </c>
      <c r="F64" s="143"/>
      <c r="G64" s="130"/>
      <c r="H64" s="32"/>
      <c r="I64" s="128"/>
      <c r="J64" s="442"/>
      <c r="K64" s="161" t="s">
        <v>56</v>
      </c>
      <c r="L64" s="143"/>
      <c r="M64" s="130"/>
    </row>
    <row r="65" spans="2:13" ht="14.45" customHeight="1" thickBot="1">
      <c r="C65" s="131"/>
      <c r="D65" s="132"/>
      <c r="E65" s="133"/>
      <c r="F65" s="133"/>
      <c r="G65" s="134"/>
      <c r="H65" s="31"/>
      <c r="I65" s="131"/>
      <c r="J65" s="132"/>
      <c r="K65" s="133"/>
      <c r="L65" s="133"/>
      <c r="M65" s="134"/>
    </row>
    <row r="66" spans="2:13" ht="14.45" customHeight="1">
      <c r="J66" s="138"/>
    </row>
    <row r="67" spans="2:13" ht="14.45" customHeight="1">
      <c r="J67" s="138"/>
    </row>
    <row r="68" spans="2:13" ht="14.45" customHeight="1">
      <c r="J68" s="138"/>
    </row>
    <row r="69" spans="2:13" ht="14.45" customHeight="1">
      <c r="J69" s="138"/>
    </row>
    <row r="70" spans="2:13" ht="14.45" customHeight="1">
      <c r="J70" s="138"/>
    </row>
    <row r="71" spans="2:13" ht="14.45" customHeight="1">
      <c r="J71" s="138"/>
    </row>
    <row r="72" spans="2:13" ht="14.45" customHeight="1">
      <c r="J72" s="138"/>
    </row>
    <row r="73" spans="2:13" ht="14.45" customHeight="1">
      <c r="B73" s="118" t="s">
        <v>310</v>
      </c>
      <c r="C73" s="118"/>
      <c r="D73" s="119"/>
      <c r="E73" s="139"/>
      <c r="F73" s="167"/>
      <c r="G73" s="118"/>
      <c r="H73" s="118"/>
      <c r="I73" s="118"/>
      <c r="J73" s="119"/>
      <c r="K73" s="139"/>
    </row>
    <row r="74" spans="2:13" ht="14.45" customHeight="1">
      <c r="D74"/>
      <c r="H74"/>
      <c r="J74"/>
    </row>
    <row r="75" spans="2:13" ht="14.45" customHeight="1">
      <c r="C75" s="120" t="s">
        <v>311</v>
      </c>
      <c r="D75" s="120"/>
      <c r="E75" s="140"/>
      <c r="F75" s="170"/>
      <c r="G75" s="120"/>
      <c r="H75" s="120"/>
      <c r="I75" s="120"/>
      <c r="J75" s="120"/>
      <c r="K75" s="140"/>
    </row>
    <row r="76" spans="2:13" ht="14.45" customHeight="1" thickBot="1">
      <c r="D76" s="121"/>
      <c r="E76" s="51"/>
      <c r="F76" s="61"/>
      <c r="G76" s="52"/>
      <c r="H76" s="52"/>
      <c r="I76" s="53"/>
      <c r="J76" s="53"/>
    </row>
    <row r="77" spans="2:13" ht="14.45" customHeight="1">
      <c r="C77" s="166" t="s">
        <v>312</v>
      </c>
      <c r="D77" s="122"/>
      <c r="E77" s="123"/>
      <c r="F77" s="169"/>
      <c r="G77" s="124"/>
      <c r="H77" s="52"/>
      <c r="I77" s="166" t="s">
        <v>313</v>
      </c>
      <c r="J77" s="122"/>
      <c r="K77" s="123"/>
      <c r="L77" s="123"/>
      <c r="M77" s="124"/>
    </row>
    <row r="78" spans="2:13" s="35" customFormat="1" ht="14.45" customHeight="1">
      <c r="C78" s="128"/>
      <c r="D78" s="127"/>
      <c r="E78" s="54"/>
      <c r="F78" s="61"/>
      <c r="G78" s="129"/>
      <c r="H78" s="61"/>
      <c r="I78" s="128"/>
      <c r="J78" s="127"/>
      <c r="K78" s="54"/>
      <c r="L78" s="61"/>
      <c r="M78" s="129"/>
    </row>
    <row r="79" spans="2:13" s="35" customFormat="1" ht="14.45" customHeight="1">
      <c r="C79" s="128"/>
      <c r="D79" s="127" t="s">
        <v>63</v>
      </c>
      <c r="E79" s="160"/>
      <c r="F79" s="61"/>
      <c r="G79" s="129"/>
      <c r="H79" s="61"/>
      <c r="I79" s="128"/>
      <c r="J79" s="127" t="s">
        <v>63</v>
      </c>
      <c r="K79" s="160"/>
      <c r="L79" s="61"/>
      <c r="M79" s="129"/>
    </row>
    <row r="80" spans="2:13" s="35" customFormat="1" ht="14.45" customHeight="1">
      <c r="C80" s="128"/>
      <c r="D80" s="127"/>
      <c r="E80" s="31"/>
      <c r="F80" s="59"/>
      <c r="G80" s="129"/>
      <c r="H80" s="61"/>
      <c r="I80" s="128"/>
      <c r="J80" s="127"/>
      <c r="K80" s="31"/>
      <c r="L80" s="59"/>
      <c r="M80" s="129"/>
    </row>
    <row r="81" spans="2:13" s="35" customFormat="1" ht="14.45" customHeight="1">
      <c r="C81" s="128"/>
      <c r="D81" s="127" t="s">
        <v>64</v>
      </c>
      <c r="E81" s="141"/>
      <c r="F81" s="31"/>
      <c r="G81" s="129"/>
      <c r="H81" s="61"/>
      <c r="I81" s="128"/>
      <c r="J81" s="127" t="s">
        <v>64</v>
      </c>
      <c r="K81" s="141"/>
      <c r="L81" s="31"/>
      <c r="M81" s="129"/>
    </row>
    <row r="82" spans="2:13" s="35" customFormat="1" ht="14.45" customHeight="1">
      <c r="C82" s="128"/>
      <c r="D82" s="127"/>
      <c r="E82" s="54"/>
      <c r="F82" s="61"/>
      <c r="G82" s="129"/>
      <c r="H82" s="61"/>
      <c r="I82" s="128"/>
      <c r="J82" s="127"/>
      <c r="K82" s="54"/>
      <c r="L82" s="61"/>
      <c r="M82" s="129"/>
    </row>
    <row r="83" spans="2:13" s="35" customFormat="1" ht="14.45" customHeight="1">
      <c r="C83" s="128"/>
      <c r="D83" s="443" t="s">
        <v>65</v>
      </c>
      <c r="E83" s="161" t="s">
        <v>66</v>
      </c>
      <c r="F83" s="142"/>
      <c r="G83" s="129"/>
      <c r="H83" s="61"/>
      <c r="I83" s="128"/>
      <c r="J83" s="443" t="s">
        <v>65</v>
      </c>
      <c r="K83" s="161" t="s">
        <v>66</v>
      </c>
      <c r="L83" s="142"/>
      <c r="M83" s="129"/>
    </row>
    <row r="84" spans="2:13" s="35" customFormat="1" ht="14.45" customHeight="1">
      <c r="C84" s="128"/>
      <c r="D84" s="443"/>
      <c r="E84" s="161" t="s">
        <v>67</v>
      </c>
      <c r="F84" s="143"/>
      <c r="G84" s="129"/>
      <c r="H84" s="61"/>
      <c r="I84" s="128"/>
      <c r="J84" s="443"/>
      <c r="K84" s="161" t="s">
        <v>67</v>
      </c>
      <c r="L84" s="143"/>
      <c r="M84" s="129"/>
    </row>
    <row r="85" spans="2:13" s="35" customFormat="1" ht="14.45" customHeight="1">
      <c r="C85" s="128"/>
      <c r="D85" s="443"/>
      <c r="E85" s="161" t="s">
        <v>68</v>
      </c>
      <c r="F85" s="142"/>
      <c r="G85" s="129"/>
      <c r="H85" s="61"/>
      <c r="I85" s="128"/>
      <c r="J85" s="443"/>
      <c r="K85" s="161" t="s">
        <v>68</v>
      </c>
      <c r="L85" s="142"/>
      <c r="M85" s="129"/>
    </row>
    <row r="86" spans="2:13" s="35" customFormat="1" ht="14.45" customHeight="1">
      <c r="C86" s="128"/>
      <c r="D86" s="443"/>
      <c r="E86" s="161" t="s">
        <v>69</v>
      </c>
      <c r="F86" s="143"/>
      <c r="G86" s="129"/>
      <c r="H86" s="61"/>
      <c r="I86" s="128"/>
      <c r="J86" s="443"/>
      <c r="K86" s="161" t="s">
        <v>69</v>
      </c>
      <c r="L86" s="143"/>
      <c r="M86" s="129"/>
    </row>
    <row r="87" spans="2:13" s="35" customFormat="1" ht="14.45" customHeight="1">
      <c r="C87" s="128"/>
      <c r="D87" s="443"/>
      <c r="E87" s="161" t="s">
        <v>70</v>
      </c>
      <c r="F87" s="142"/>
      <c r="G87" s="129"/>
      <c r="H87" s="61"/>
      <c r="I87" s="128"/>
      <c r="J87" s="443"/>
      <c r="K87" s="161" t="s">
        <v>70</v>
      </c>
      <c r="L87" s="142"/>
      <c r="M87" s="129"/>
    </row>
    <row r="88" spans="2:13" s="35" customFormat="1" ht="14.45" customHeight="1">
      <c r="C88" s="128"/>
      <c r="D88" s="127"/>
      <c r="E88" s="31"/>
      <c r="F88" s="59"/>
      <c r="G88" s="129"/>
      <c r="H88" s="61"/>
      <c r="I88" s="128"/>
      <c r="J88" s="127"/>
      <c r="K88" s="31"/>
      <c r="L88" s="59"/>
      <c r="M88" s="129"/>
    </row>
    <row r="89" spans="2:13" s="35" customFormat="1" ht="14.45" customHeight="1">
      <c r="C89" s="128"/>
      <c r="D89" s="443" t="s">
        <v>71</v>
      </c>
      <c r="E89" s="161" t="s">
        <v>72</v>
      </c>
      <c r="F89" s="142"/>
      <c r="G89" s="129"/>
      <c r="H89" s="61"/>
      <c r="I89" s="128"/>
      <c r="J89" s="443" t="s">
        <v>71</v>
      </c>
      <c r="K89" s="161" t="s">
        <v>72</v>
      </c>
      <c r="L89" s="142"/>
      <c r="M89" s="129"/>
    </row>
    <row r="90" spans="2:13" s="35" customFormat="1" ht="14.45" customHeight="1">
      <c r="C90" s="128"/>
      <c r="D90" s="443"/>
      <c r="E90" s="161" t="s">
        <v>54</v>
      </c>
      <c r="F90" s="142"/>
      <c r="G90" s="129"/>
      <c r="H90" s="54"/>
      <c r="I90" s="128"/>
      <c r="J90" s="443"/>
      <c r="K90" s="161" t="s">
        <v>54</v>
      </c>
      <c r="L90" s="142"/>
      <c r="M90" s="129"/>
    </row>
    <row r="91" spans="2:13" s="35" customFormat="1" ht="14.45" customHeight="1">
      <c r="C91" s="128"/>
      <c r="D91" s="443"/>
      <c r="E91" s="161" t="s">
        <v>55</v>
      </c>
      <c r="F91" s="143"/>
      <c r="G91" s="130"/>
      <c r="H91" s="54"/>
      <c r="I91" s="128"/>
      <c r="J91" s="443"/>
      <c r="K91" s="161" t="s">
        <v>55</v>
      </c>
      <c r="L91" s="143"/>
      <c r="M91" s="130"/>
    </row>
    <row r="92" spans="2:13" s="35" customFormat="1" ht="14.45" customHeight="1">
      <c r="C92" s="128"/>
      <c r="D92" s="443"/>
      <c r="E92" s="161" t="s">
        <v>56</v>
      </c>
      <c r="F92" s="143"/>
      <c r="G92" s="130"/>
      <c r="H92" s="32"/>
      <c r="I92" s="128"/>
      <c r="J92" s="443"/>
      <c r="K92" s="161" t="s">
        <v>56</v>
      </c>
      <c r="L92" s="143"/>
      <c r="M92" s="130"/>
    </row>
    <row r="93" spans="2:13" ht="14.45" customHeight="1" thickBot="1">
      <c r="B93" s="35"/>
      <c r="C93" s="131"/>
      <c r="D93" s="132"/>
      <c r="E93" s="133"/>
      <c r="F93" s="133"/>
      <c r="G93" s="134"/>
      <c r="H93" s="31"/>
      <c r="I93" s="131"/>
      <c r="J93" s="132"/>
      <c r="K93" s="133"/>
      <c r="L93" s="133"/>
      <c r="M93" s="134"/>
    </row>
    <row r="94" spans="2:13" ht="14.45" customHeight="1">
      <c r="B94" s="35"/>
      <c r="C94" s="35"/>
      <c r="D94" s="135"/>
      <c r="E94" s="35"/>
      <c r="G94" s="35"/>
      <c r="H94" s="54"/>
      <c r="I94" s="58"/>
      <c r="J94" s="58"/>
      <c r="K94" s="35"/>
      <c r="M94" s="35"/>
    </row>
    <row r="95" spans="2:13" ht="14.45" customHeight="1" thickBot="1">
      <c r="B95" s="35"/>
      <c r="C95" s="35"/>
      <c r="D95" s="135"/>
      <c r="E95" s="35"/>
      <c r="G95" s="35"/>
      <c r="H95" s="54"/>
      <c r="I95" s="58"/>
      <c r="J95" s="58"/>
      <c r="K95" s="35"/>
      <c r="M95" s="35"/>
    </row>
    <row r="96" spans="2:13" ht="14.45" customHeight="1">
      <c r="C96" s="166" t="s">
        <v>314</v>
      </c>
      <c r="D96" s="122"/>
      <c r="E96" s="123"/>
      <c r="F96" s="169"/>
      <c r="G96" s="124"/>
      <c r="H96" s="52"/>
      <c r="I96" s="166" t="s">
        <v>315</v>
      </c>
      <c r="J96" s="122"/>
      <c r="K96" s="123"/>
      <c r="L96" s="123"/>
      <c r="M96" s="124"/>
    </row>
    <row r="97" spans="2:13" s="35" customFormat="1" ht="14.45" customHeight="1">
      <c r="C97" s="128"/>
      <c r="D97" s="127"/>
      <c r="E97" s="54"/>
      <c r="F97" s="61"/>
      <c r="G97" s="129"/>
      <c r="H97" s="61"/>
      <c r="I97" s="128"/>
      <c r="J97" s="127"/>
      <c r="K97" s="54"/>
      <c r="L97" s="61"/>
      <c r="M97" s="129"/>
    </row>
    <row r="98" spans="2:13" s="35" customFormat="1" ht="14.45" customHeight="1">
      <c r="B98" s="59"/>
      <c r="C98" s="128"/>
      <c r="D98" s="127" t="s">
        <v>63</v>
      </c>
      <c r="E98" s="160"/>
      <c r="F98" s="61"/>
      <c r="G98" s="129"/>
      <c r="H98" s="61"/>
      <c r="I98" s="128"/>
      <c r="J98" s="127" t="s">
        <v>63</v>
      </c>
      <c r="K98" s="160"/>
      <c r="L98" s="61"/>
      <c r="M98" s="129"/>
    </row>
    <row r="99" spans="2:13" s="35" customFormat="1" ht="14.45" customHeight="1">
      <c r="B99" s="59"/>
      <c r="C99" s="128"/>
      <c r="D99" s="127"/>
      <c r="E99" s="31"/>
      <c r="F99" s="59"/>
      <c r="G99" s="129"/>
      <c r="H99" s="61"/>
      <c r="I99" s="128"/>
      <c r="J99" s="127"/>
      <c r="K99" s="31"/>
      <c r="L99" s="59"/>
      <c r="M99" s="129"/>
    </row>
    <row r="100" spans="2:13" s="35" customFormat="1" ht="14.45" customHeight="1">
      <c r="B100" s="47"/>
      <c r="C100" s="128"/>
      <c r="D100" s="127" t="s">
        <v>64</v>
      </c>
      <c r="E100" s="141"/>
      <c r="F100" s="31"/>
      <c r="G100" s="129"/>
      <c r="H100" s="61"/>
      <c r="I100" s="128"/>
      <c r="J100" s="127" t="s">
        <v>64</v>
      </c>
      <c r="K100" s="141"/>
      <c r="L100" s="31"/>
      <c r="M100" s="129"/>
    </row>
    <row r="101" spans="2:13" s="35" customFormat="1" ht="14.45" customHeight="1">
      <c r="B101" s="47"/>
      <c r="C101" s="128"/>
      <c r="D101" s="127"/>
      <c r="E101" s="54"/>
      <c r="F101" s="61"/>
      <c r="G101" s="129"/>
      <c r="H101" s="61"/>
      <c r="I101" s="128"/>
      <c r="J101" s="127"/>
      <c r="K101" s="54"/>
      <c r="L101" s="61"/>
      <c r="M101" s="129"/>
    </row>
    <row r="102" spans="2:13" s="35" customFormat="1" ht="14.45" customHeight="1">
      <c r="B102" s="47"/>
      <c r="C102" s="128"/>
      <c r="D102" s="442" t="s">
        <v>65</v>
      </c>
      <c r="E102" s="161" t="s">
        <v>66</v>
      </c>
      <c r="F102" s="142"/>
      <c r="G102" s="129"/>
      <c r="H102" s="61"/>
      <c r="I102" s="128"/>
      <c r="J102" s="442" t="s">
        <v>65</v>
      </c>
      <c r="K102" s="161" t="s">
        <v>66</v>
      </c>
      <c r="L102" s="142"/>
      <c r="M102" s="129"/>
    </row>
    <row r="103" spans="2:13" s="35" customFormat="1" ht="14.45" customHeight="1">
      <c r="B103" s="47"/>
      <c r="C103" s="128"/>
      <c r="D103" s="442"/>
      <c r="E103" s="161" t="s">
        <v>67</v>
      </c>
      <c r="F103" s="143"/>
      <c r="G103" s="129"/>
      <c r="H103" s="61"/>
      <c r="I103" s="128"/>
      <c r="J103" s="442"/>
      <c r="K103" s="161" t="s">
        <v>67</v>
      </c>
      <c r="L103" s="143"/>
      <c r="M103" s="129"/>
    </row>
    <row r="104" spans="2:13" s="35" customFormat="1" ht="14.45" customHeight="1">
      <c r="B104" s="47"/>
      <c r="C104" s="128"/>
      <c r="D104" s="442"/>
      <c r="E104" s="161" t="s">
        <v>68</v>
      </c>
      <c r="F104" s="142"/>
      <c r="G104" s="129"/>
      <c r="H104" s="61"/>
      <c r="I104" s="128"/>
      <c r="J104" s="442"/>
      <c r="K104" s="161" t="s">
        <v>68</v>
      </c>
      <c r="L104" s="142"/>
      <c r="M104" s="129"/>
    </row>
    <row r="105" spans="2:13" s="35" customFormat="1" ht="14.45" customHeight="1">
      <c r="B105" s="47"/>
      <c r="C105" s="128"/>
      <c r="D105" s="442"/>
      <c r="E105" s="161" t="s">
        <v>69</v>
      </c>
      <c r="F105" s="143"/>
      <c r="G105" s="129"/>
      <c r="H105" s="61"/>
      <c r="I105" s="128"/>
      <c r="J105" s="442"/>
      <c r="K105" s="161" t="s">
        <v>69</v>
      </c>
      <c r="L105" s="143"/>
      <c r="M105" s="129"/>
    </row>
    <row r="106" spans="2:13" s="35" customFormat="1" ht="14.45" customHeight="1">
      <c r="B106" s="47"/>
      <c r="C106" s="128"/>
      <c r="D106" s="442"/>
      <c r="E106" s="161" t="s">
        <v>70</v>
      </c>
      <c r="F106" s="142"/>
      <c r="G106" s="129"/>
      <c r="H106" s="61"/>
      <c r="I106" s="128"/>
      <c r="J106" s="442"/>
      <c r="K106" s="161" t="s">
        <v>70</v>
      </c>
      <c r="L106" s="142"/>
      <c r="M106" s="129"/>
    </row>
    <row r="107" spans="2:13" s="35" customFormat="1" ht="14.45" customHeight="1">
      <c r="B107" s="47"/>
      <c r="C107" s="128"/>
      <c r="D107" s="127"/>
      <c r="E107" s="31"/>
      <c r="F107" s="59"/>
      <c r="G107" s="129"/>
      <c r="H107" s="61"/>
      <c r="I107" s="128"/>
      <c r="J107" s="127"/>
      <c r="K107" s="31"/>
      <c r="L107" s="59"/>
      <c r="M107" s="129"/>
    </row>
    <row r="108" spans="2:13" s="35" customFormat="1" ht="14.45" customHeight="1">
      <c r="B108" s="47"/>
      <c r="C108" s="128"/>
      <c r="D108" s="442" t="s">
        <v>71</v>
      </c>
      <c r="E108" s="161" t="s">
        <v>72</v>
      </c>
      <c r="F108" s="142"/>
      <c r="G108" s="129"/>
      <c r="H108" s="61"/>
      <c r="I108" s="128"/>
      <c r="J108" s="442" t="s">
        <v>71</v>
      </c>
      <c r="K108" s="161" t="s">
        <v>72</v>
      </c>
      <c r="L108" s="142"/>
      <c r="M108" s="129"/>
    </row>
    <row r="109" spans="2:13" s="35" customFormat="1" ht="14.45" customHeight="1">
      <c r="B109" s="47"/>
      <c r="C109" s="128"/>
      <c r="D109" s="442"/>
      <c r="E109" s="161" t="s">
        <v>54</v>
      </c>
      <c r="F109" s="142"/>
      <c r="G109" s="129"/>
      <c r="H109" s="54"/>
      <c r="I109" s="128"/>
      <c r="J109" s="442"/>
      <c r="K109" s="161" t="s">
        <v>54</v>
      </c>
      <c r="L109" s="143"/>
      <c r="M109" s="129"/>
    </row>
    <row r="110" spans="2:13" s="35" customFormat="1" ht="14.45" customHeight="1">
      <c r="B110" s="47"/>
      <c r="C110" s="128"/>
      <c r="D110" s="442"/>
      <c r="E110" s="161" t="s">
        <v>55</v>
      </c>
      <c r="F110" s="143"/>
      <c r="G110" s="130"/>
      <c r="H110" s="54"/>
      <c r="I110" s="128"/>
      <c r="J110" s="442"/>
      <c r="K110" s="161" t="s">
        <v>55</v>
      </c>
      <c r="L110" s="162"/>
      <c r="M110" s="130"/>
    </row>
    <row r="111" spans="2:13" s="35" customFormat="1" ht="14.45" customHeight="1">
      <c r="B111" s="47"/>
      <c r="C111" s="128"/>
      <c r="D111" s="442"/>
      <c r="E111" s="161" t="s">
        <v>56</v>
      </c>
      <c r="F111" s="143"/>
      <c r="G111" s="130"/>
      <c r="H111" s="32"/>
      <c r="I111" s="128"/>
      <c r="J111" s="442"/>
      <c r="K111" s="161" t="s">
        <v>56</v>
      </c>
      <c r="L111" s="143"/>
      <c r="M111" s="130"/>
    </row>
    <row r="112" spans="2:13" ht="14.45" customHeight="1" thickBot="1">
      <c r="C112" s="131"/>
      <c r="D112" s="132"/>
      <c r="E112" s="133"/>
      <c r="F112" s="133"/>
      <c r="G112" s="134"/>
      <c r="H112" s="31"/>
      <c r="I112" s="131"/>
      <c r="J112" s="132"/>
      <c r="K112" s="133"/>
      <c r="L112" s="133"/>
      <c r="M112" s="134"/>
    </row>
    <row r="113" spans="3:13" ht="14.45" customHeight="1">
      <c r="E113" s="136"/>
      <c r="F113" s="31"/>
      <c r="G113" s="136"/>
      <c r="H113" s="137"/>
      <c r="I113" s="64"/>
      <c r="J113" s="138"/>
    </row>
    <row r="114" spans="3:13" ht="14.45" customHeight="1" thickBot="1">
      <c r="E114" s="136"/>
      <c r="F114" s="31"/>
      <c r="G114" s="136"/>
      <c r="H114" s="137"/>
      <c r="I114" s="64"/>
      <c r="J114" s="138"/>
    </row>
    <row r="115" spans="3:13" ht="14.45" customHeight="1">
      <c r="C115" s="166" t="s">
        <v>316</v>
      </c>
      <c r="D115" s="122"/>
      <c r="E115" s="123"/>
      <c r="F115" s="169"/>
      <c r="G115" s="124"/>
      <c r="H115" s="52"/>
      <c r="I115" s="166" t="s">
        <v>317</v>
      </c>
      <c r="J115" s="122"/>
      <c r="K115" s="123"/>
      <c r="L115" s="123"/>
      <c r="M115" s="124"/>
    </row>
    <row r="116" spans="3:13" s="35" customFormat="1" ht="14.45" customHeight="1">
      <c r="C116" s="128"/>
      <c r="D116" s="127"/>
      <c r="E116" s="54"/>
      <c r="F116" s="61"/>
      <c r="G116" s="129"/>
      <c r="H116" s="61"/>
      <c r="I116" s="128"/>
      <c r="J116" s="127"/>
      <c r="K116" s="54"/>
      <c r="L116" s="61"/>
      <c r="M116" s="129"/>
    </row>
    <row r="117" spans="3:13" s="35" customFormat="1" ht="14.45" customHeight="1">
      <c r="C117" s="128"/>
      <c r="D117" s="127" t="s">
        <v>63</v>
      </c>
      <c r="E117" s="160"/>
      <c r="F117" s="61"/>
      <c r="G117" s="129"/>
      <c r="H117" s="61"/>
      <c r="I117" s="128"/>
      <c r="J117" s="127" t="s">
        <v>63</v>
      </c>
      <c r="K117" s="160"/>
      <c r="L117" s="61"/>
      <c r="M117" s="129"/>
    </row>
    <row r="118" spans="3:13" s="35" customFormat="1" ht="14.45" customHeight="1">
      <c r="C118" s="128"/>
      <c r="D118" s="127"/>
      <c r="E118" s="31"/>
      <c r="F118" s="59"/>
      <c r="G118" s="129"/>
      <c r="H118" s="61"/>
      <c r="I118" s="128"/>
      <c r="J118" s="127"/>
      <c r="K118" s="31"/>
      <c r="L118" s="59"/>
      <c r="M118" s="129"/>
    </row>
    <row r="119" spans="3:13" s="35" customFormat="1" ht="14.45" customHeight="1">
      <c r="C119" s="128"/>
      <c r="D119" s="127" t="s">
        <v>64</v>
      </c>
      <c r="E119" s="141"/>
      <c r="F119" s="31"/>
      <c r="G119" s="129"/>
      <c r="H119" s="61"/>
      <c r="I119" s="128"/>
      <c r="J119" s="127" t="s">
        <v>64</v>
      </c>
      <c r="K119" s="141"/>
      <c r="L119" s="31"/>
      <c r="M119" s="129"/>
    </row>
    <row r="120" spans="3:13" s="35" customFormat="1" ht="14.45" customHeight="1">
      <c r="C120" s="128"/>
      <c r="D120" s="127"/>
      <c r="E120" s="54"/>
      <c r="F120" s="61"/>
      <c r="G120" s="129"/>
      <c r="H120" s="61"/>
      <c r="I120" s="128"/>
      <c r="J120" s="127"/>
      <c r="K120" s="54"/>
      <c r="L120" s="61"/>
      <c r="M120" s="129"/>
    </row>
    <row r="121" spans="3:13" s="35" customFormat="1" ht="14.45" customHeight="1">
      <c r="C121" s="128"/>
      <c r="D121" s="442" t="s">
        <v>65</v>
      </c>
      <c r="E121" s="161" t="s">
        <v>66</v>
      </c>
      <c r="F121" s="142"/>
      <c r="G121" s="129"/>
      <c r="H121" s="61"/>
      <c r="I121" s="128"/>
      <c r="J121" s="442" t="s">
        <v>65</v>
      </c>
      <c r="K121" s="161" t="s">
        <v>66</v>
      </c>
      <c r="L121" s="142"/>
      <c r="M121" s="129"/>
    </row>
    <row r="122" spans="3:13" s="35" customFormat="1" ht="14.45" customHeight="1">
      <c r="C122" s="128"/>
      <c r="D122" s="442"/>
      <c r="E122" s="161" t="s">
        <v>67</v>
      </c>
      <c r="F122" s="143"/>
      <c r="G122" s="129"/>
      <c r="H122" s="61"/>
      <c r="I122" s="128"/>
      <c r="J122" s="442"/>
      <c r="K122" s="161" t="s">
        <v>67</v>
      </c>
      <c r="L122" s="143"/>
      <c r="M122" s="129"/>
    </row>
    <row r="123" spans="3:13" s="35" customFormat="1" ht="14.45" customHeight="1">
      <c r="C123" s="128"/>
      <c r="D123" s="442"/>
      <c r="E123" s="161" t="s">
        <v>68</v>
      </c>
      <c r="F123" s="142"/>
      <c r="G123" s="129"/>
      <c r="H123" s="61"/>
      <c r="I123" s="128"/>
      <c r="J123" s="442"/>
      <c r="K123" s="161" t="s">
        <v>68</v>
      </c>
      <c r="L123" s="142"/>
      <c r="M123" s="129"/>
    </row>
    <row r="124" spans="3:13" s="35" customFormat="1" ht="14.45" customHeight="1">
      <c r="C124" s="128"/>
      <c r="D124" s="442"/>
      <c r="E124" s="161" t="s">
        <v>69</v>
      </c>
      <c r="F124" s="143"/>
      <c r="G124" s="129"/>
      <c r="H124" s="61"/>
      <c r="I124" s="128"/>
      <c r="J124" s="442"/>
      <c r="K124" s="161" t="s">
        <v>69</v>
      </c>
      <c r="L124" s="143"/>
      <c r="M124" s="129"/>
    </row>
    <row r="125" spans="3:13" s="35" customFormat="1" ht="14.45" customHeight="1">
      <c r="C125" s="128"/>
      <c r="D125" s="442"/>
      <c r="E125" s="161" t="s">
        <v>70</v>
      </c>
      <c r="F125" s="142"/>
      <c r="G125" s="129"/>
      <c r="H125" s="61"/>
      <c r="I125" s="128"/>
      <c r="J125" s="442"/>
      <c r="K125" s="161" t="s">
        <v>70</v>
      </c>
      <c r="L125" s="142"/>
      <c r="M125" s="129"/>
    </row>
    <row r="126" spans="3:13" s="35" customFormat="1" ht="14.45" customHeight="1">
      <c r="C126" s="128"/>
      <c r="D126" s="127"/>
      <c r="E126" s="31"/>
      <c r="F126" s="59"/>
      <c r="G126" s="129"/>
      <c r="H126" s="61"/>
      <c r="I126" s="128"/>
      <c r="J126" s="127"/>
      <c r="K126" s="31"/>
      <c r="L126" s="59"/>
      <c r="M126" s="129"/>
    </row>
    <row r="127" spans="3:13" s="35" customFormat="1" ht="14.45" customHeight="1">
      <c r="C127" s="128"/>
      <c r="D127" s="442" t="s">
        <v>71</v>
      </c>
      <c r="E127" s="161" t="s">
        <v>72</v>
      </c>
      <c r="F127" s="142"/>
      <c r="G127" s="129"/>
      <c r="H127" s="61"/>
      <c r="I127" s="128"/>
      <c r="J127" s="442" t="s">
        <v>71</v>
      </c>
      <c r="K127" s="161" t="s">
        <v>72</v>
      </c>
      <c r="L127" s="142"/>
      <c r="M127" s="129"/>
    </row>
    <row r="128" spans="3:13" s="35" customFormat="1" ht="14.45" customHeight="1">
      <c r="C128" s="128"/>
      <c r="D128" s="442"/>
      <c r="E128" s="161" t="s">
        <v>54</v>
      </c>
      <c r="F128" s="142"/>
      <c r="G128" s="129"/>
      <c r="H128" s="54"/>
      <c r="I128" s="128"/>
      <c r="J128" s="442"/>
      <c r="K128" s="161" t="s">
        <v>54</v>
      </c>
      <c r="L128" s="142"/>
      <c r="M128" s="129"/>
    </row>
    <row r="129" spans="3:13" s="35" customFormat="1" ht="14.45" customHeight="1">
      <c r="C129" s="128"/>
      <c r="D129" s="442"/>
      <c r="E129" s="161" t="s">
        <v>55</v>
      </c>
      <c r="F129" s="143"/>
      <c r="G129" s="130"/>
      <c r="H129" s="54"/>
      <c r="I129" s="128"/>
      <c r="J129" s="442"/>
      <c r="K129" s="161" t="s">
        <v>55</v>
      </c>
      <c r="L129" s="143"/>
      <c r="M129" s="130"/>
    </row>
    <row r="130" spans="3:13" s="35" customFormat="1" ht="14.45" customHeight="1">
      <c r="C130" s="128"/>
      <c r="D130" s="442"/>
      <c r="E130" s="161" t="s">
        <v>56</v>
      </c>
      <c r="F130" s="143"/>
      <c r="G130" s="130"/>
      <c r="H130" s="32"/>
      <c r="I130" s="128"/>
      <c r="J130" s="442"/>
      <c r="K130" s="161" t="s">
        <v>56</v>
      </c>
      <c r="L130" s="143"/>
      <c r="M130" s="130"/>
    </row>
    <row r="131" spans="3:13" s="35" customFormat="1" ht="14.45" customHeight="1" thickBot="1">
      <c r="C131" s="131"/>
      <c r="D131" s="163"/>
      <c r="E131" s="133"/>
      <c r="F131" s="133"/>
      <c r="G131" s="134"/>
      <c r="H131" s="31"/>
      <c r="I131" s="131"/>
      <c r="J131" s="163"/>
      <c r="K131" s="133"/>
      <c r="L131" s="133"/>
      <c r="M131" s="134"/>
    </row>
    <row r="132" spans="3:13" ht="14.45" customHeight="1">
      <c r="D132"/>
      <c r="H132"/>
      <c r="J132"/>
    </row>
    <row r="133" spans="3:13" ht="14.45" customHeight="1"/>
    <row r="134" spans="3:13" ht="14.45" customHeight="1"/>
    <row r="135" spans="3:13" ht="14.45" customHeight="1"/>
    <row r="136" spans="3:13" ht="14.45" customHeight="1"/>
    <row r="137" spans="3:13" ht="14.45" customHeight="1"/>
  </sheetData>
  <sheetProtection algorithmName="SHA-512" hashValue="vgfLBg4P+Zr2XZ2VdO8DBAg/PV42F0QXH2W3mRBLQVD68kNr2OoI5kpX/h6M2lPN1Jms3HX5DtnBw046+qI9fQ==" saltValue="Bbyc2kYeWK/NFlU2MAmAvw==" spinCount="100000" sheet="1" selectLockedCells="1"/>
  <mergeCells count="26">
    <mergeCell ref="D121:D125"/>
    <mergeCell ref="J121:J125"/>
    <mergeCell ref="D127:D130"/>
    <mergeCell ref="J127:J130"/>
    <mergeCell ref="D89:D92"/>
    <mergeCell ref="J89:J92"/>
    <mergeCell ref="D102:D106"/>
    <mergeCell ref="J102:J106"/>
    <mergeCell ref="D108:D111"/>
    <mergeCell ref="J108:J111"/>
    <mergeCell ref="D61:D64"/>
    <mergeCell ref="J55:J59"/>
    <mergeCell ref="J61:J64"/>
    <mergeCell ref="D83:D87"/>
    <mergeCell ref="J83:J87"/>
    <mergeCell ref="D36:D40"/>
    <mergeCell ref="J36:J40"/>
    <mergeCell ref="J42:J45"/>
    <mergeCell ref="D42:D45"/>
    <mergeCell ref="D55:D59"/>
    <mergeCell ref="I2:J2"/>
    <mergeCell ref="B3:L3"/>
    <mergeCell ref="D17:D21"/>
    <mergeCell ref="D23:D26"/>
    <mergeCell ref="J23:J26"/>
    <mergeCell ref="J17:J21"/>
  </mergeCells>
  <dataValidations disablePrompts="1" count="1">
    <dataValidation type="list" allowBlank="1" showInputMessage="1" showErrorMessage="1" sqref="E15 K15 E34 K34 E53 K53 E81 K81 E100 K100 E119 K119" xr:uid="{6DB7E5CB-D053-41E8-96EF-8CBAEE27C9BF}">
      <formula1>ActivitesName</formula1>
    </dataValidation>
  </dataValidations>
  <pageMargins left="0.23622047244094491" right="0.23622047244094491" top="0.74803149606299213" bottom="0.9055118110236221" header="0.31496062992125984" footer="0.59055118110236227"/>
  <pageSetup paperSize="9" scale="66" fitToHeight="0" orientation="portrait" r:id="rId1"/>
  <headerFooter>
    <oddHeader>&amp;L&amp;G&amp;C                                             &amp;"-,Bold"&amp;14&amp;K0070C0© Institute of Bio Research, Auditing and Training in Southern Africa  &amp;R&amp;"-,Bold"&amp;14CPr07-F01</oddHeader>
    <oddFooter>&amp;L&amp;"-,Bold"&amp;K003DB8© IBRATSA 2020                                                                                                      &amp;C&amp;G&amp;R&amp;"-,Bold"Page &amp;P of 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4F69F-9C7C-4410-823E-D8E61D53B68F}">
  <sheetPr>
    <tabColor rgb="FF00B050"/>
    <pageSetUpPr fitToPage="1"/>
  </sheetPr>
  <dimension ref="A1:O101"/>
  <sheetViews>
    <sheetView showGridLines="0" view="pageLayout" zoomScale="70" zoomScaleNormal="100" zoomScaleSheetLayoutView="100" zoomScalePageLayoutView="70" workbookViewId="0">
      <selection activeCell="F13" sqref="F13"/>
    </sheetView>
  </sheetViews>
  <sheetFormatPr defaultColWidth="8.85546875" defaultRowHeight="0" customHeight="1" zeroHeight="1"/>
  <cols>
    <col min="1" max="1" width="3.85546875" customWidth="1"/>
    <col min="2" max="3" width="3.42578125" customWidth="1"/>
    <col min="4" max="4" width="16.28515625" style="6" customWidth="1"/>
    <col min="5" max="5" width="18.28515625" bestFit="1" customWidth="1"/>
    <col min="6" max="6" width="15.28515625" style="35" customWidth="1"/>
    <col min="7" max="7" width="12.5703125" customWidth="1"/>
    <col min="8" max="8" width="12.5703125" style="1" customWidth="1"/>
    <col min="9" max="11" width="12.5703125" customWidth="1"/>
    <col min="12" max="12" width="14.42578125" customWidth="1"/>
    <col min="13" max="15" width="8.85546875" customWidth="1"/>
  </cols>
  <sheetData>
    <row r="1" spans="1:15" ht="14.45" customHeight="1"/>
    <row r="2" spans="1:15" ht="18" customHeight="1">
      <c r="I2" s="171"/>
    </row>
    <row r="3" spans="1:15" ht="28.9" customHeight="1">
      <c r="B3" s="172" t="s">
        <v>0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5" ht="0.6" customHeight="1"/>
    <row r="5" spans="1:15" ht="14.45" customHeight="1"/>
    <row r="6" spans="1:15" s="92" customFormat="1" ht="13.9">
      <c r="B6" s="189" t="s">
        <v>318</v>
      </c>
      <c r="C6" s="189"/>
      <c r="D6" s="190"/>
      <c r="E6" s="189"/>
      <c r="F6" s="191"/>
      <c r="G6" s="189"/>
      <c r="H6" s="189"/>
      <c r="I6" s="189"/>
      <c r="J6" s="189"/>
    </row>
    <row r="7" spans="1:15" ht="0.6" customHeight="1">
      <c r="D7"/>
      <c r="H7"/>
    </row>
    <row r="8" spans="1:15" s="145" customFormat="1" ht="15" customHeight="1">
      <c r="C8" s="144" t="s">
        <v>302</v>
      </c>
      <c r="D8" s="144"/>
      <c r="E8" s="144"/>
      <c r="F8" s="168"/>
      <c r="G8" s="144"/>
      <c r="H8" s="144"/>
      <c r="I8" s="144"/>
      <c r="J8" s="144"/>
    </row>
    <row r="9" spans="1:15" ht="11.45" customHeight="1">
      <c r="C9" s="144" t="s">
        <v>303</v>
      </c>
      <c r="D9" s="121"/>
      <c r="E9" s="51"/>
      <c r="F9" s="61"/>
      <c r="G9" s="52"/>
      <c r="H9" s="52"/>
      <c r="I9" s="53"/>
    </row>
    <row r="10" spans="1:15" ht="8.4499999999999993" customHeight="1">
      <c r="C10" s="144"/>
      <c r="D10" s="121"/>
      <c r="E10" s="51"/>
      <c r="F10" s="61"/>
      <c r="G10" s="52"/>
      <c r="H10" s="52"/>
      <c r="I10" s="53"/>
    </row>
    <row r="11" spans="1:15" s="188" customFormat="1" ht="14.45" customHeight="1">
      <c r="D11" s="448" t="s">
        <v>84</v>
      </c>
      <c r="E11" s="448" t="s">
        <v>85</v>
      </c>
      <c r="F11" s="446" t="s">
        <v>86</v>
      </c>
      <c r="G11" s="447"/>
      <c r="H11" s="446" t="s">
        <v>87</v>
      </c>
      <c r="I11" s="447"/>
      <c r="J11" s="446" t="s">
        <v>88</v>
      </c>
      <c r="K11" s="447"/>
      <c r="L11" s="192" t="s">
        <v>89</v>
      </c>
    </row>
    <row r="12" spans="1:15" s="188" customFormat="1" ht="12">
      <c r="D12" s="449"/>
      <c r="E12" s="449"/>
      <c r="F12" s="192" t="s">
        <v>90</v>
      </c>
      <c r="G12" s="192" t="s">
        <v>91</v>
      </c>
      <c r="H12" s="192" t="s">
        <v>92</v>
      </c>
      <c r="I12" s="192" t="s">
        <v>93</v>
      </c>
      <c r="J12" s="192" t="s">
        <v>92</v>
      </c>
      <c r="K12" s="192" t="s">
        <v>91</v>
      </c>
      <c r="L12" s="192"/>
    </row>
    <row r="13" spans="1:15" s="173" customFormat="1" ht="11.45">
      <c r="A13" s="450">
        <f>IF(COUNT(F13:K17)&gt;0,1,0)</f>
        <v>1</v>
      </c>
      <c r="C13" s="174"/>
      <c r="D13" s="175" t="s">
        <v>319</v>
      </c>
      <c r="E13" s="175" t="s">
        <v>95</v>
      </c>
      <c r="F13" s="176">
        <v>0</v>
      </c>
      <c r="G13" s="176">
        <v>0</v>
      </c>
      <c r="H13" s="176">
        <v>0</v>
      </c>
      <c r="I13" s="176">
        <v>0</v>
      </c>
      <c r="J13" s="176">
        <v>0</v>
      </c>
      <c r="K13" s="176">
        <v>0</v>
      </c>
      <c r="L13" s="177">
        <f>SUM(F13:K13)</f>
        <v>0</v>
      </c>
      <c r="O13" s="178"/>
    </row>
    <row r="14" spans="1:15" s="173" customFormat="1" ht="11.45">
      <c r="A14" s="450"/>
      <c r="C14" s="174"/>
      <c r="D14" s="175"/>
      <c r="E14" s="175" t="s">
        <v>96</v>
      </c>
      <c r="F14" s="176">
        <v>0</v>
      </c>
      <c r="G14" s="176">
        <v>0</v>
      </c>
      <c r="H14" s="176">
        <v>0</v>
      </c>
      <c r="I14" s="176">
        <v>0</v>
      </c>
      <c r="J14" s="176">
        <v>0</v>
      </c>
      <c r="K14" s="176">
        <v>0</v>
      </c>
      <c r="L14" s="177">
        <f>SUM(F14:K14)</f>
        <v>0</v>
      </c>
      <c r="O14" s="178"/>
    </row>
    <row r="15" spans="1:15" s="173" customFormat="1" ht="11.45">
      <c r="A15" s="450"/>
      <c r="C15" s="174"/>
      <c r="D15" s="175"/>
      <c r="E15" s="175" t="s">
        <v>97</v>
      </c>
      <c r="F15" s="176">
        <v>0</v>
      </c>
      <c r="G15" s="176">
        <v>0</v>
      </c>
      <c r="H15" s="176">
        <v>0</v>
      </c>
      <c r="I15" s="176">
        <v>0</v>
      </c>
      <c r="J15" s="176">
        <v>0</v>
      </c>
      <c r="K15" s="176">
        <v>0</v>
      </c>
      <c r="L15" s="177">
        <f>SUM(F15:K15)</f>
        <v>0</v>
      </c>
      <c r="O15" s="178"/>
    </row>
    <row r="16" spans="1:15" s="173" customFormat="1" ht="11.45">
      <c r="A16" s="450"/>
      <c r="C16" s="174"/>
      <c r="D16" s="175"/>
      <c r="E16" s="175" t="s">
        <v>98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76">
        <v>0</v>
      </c>
      <c r="L16" s="177">
        <f>SUM(F16:K16)</f>
        <v>0</v>
      </c>
      <c r="O16" s="178"/>
    </row>
    <row r="17" spans="1:15" s="173" customFormat="1" ht="11.45">
      <c r="A17" s="179"/>
      <c r="C17" s="174"/>
      <c r="D17" s="175"/>
      <c r="E17" s="175" t="s">
        <v>99</v>
      </c>
      <c r="F17" s="176">
        <v>0</v>
      </c>
      <c r="G17" s="176">
        <v>0</v>
      </c>
      <c r="H17" s="176">
        <v>0</v>
      </c>
      <c r="I17" s="176">
        <v>0</v>
      </c>
      <c r="J17" s="176">
        <v>0</v>
      </c>
      <c r="K17" s="176">
        <v>0</v>
      </c>
      <c r="L17" s="177">
        <f>SUM(F17:K17)</f>
        <v>0</v>
      </c>
      <c r="O17" s="178"/>
    </row>
    <row r="18" spans="1:15" s="173" customFormat="1" ht="12">
      <c r="A18" s="179"/>
      <c r="C18" s="174"/>
      <c r="D18" s="180" t="s">
        <v>102</v>
      </c>
      <c r="E18" s="180"/>
      <c r="F18" s="181">
        <f>SUM(F13:F17)</f>
        <v>0</v>
      </c>
      <c r="G18" s="181">
        <f t="shared" ref="G18:L18" si="0">SUM(G13:G17)</f>
        <v>0</v>
      </c>
      <c r="H18" s="181">
        <f t="shared" si="0"/>
        <v>0</v>
      </c>
      <c r="I18" s="181">
        <f t="shared" si="0"/>
        <v>0</v>
      </c>
      <c r="J18" s="181">
        <f t="shared" si="0"/>
        <v>0</v>
      </c>
      <c r="K18" s="181">
        <f t="shared" si="0"/>
        <v>0</v>
      </c>
      <c r="L18" s="181">
        <f t="shared" si="0"/>
        <v>0</v>
      </c>
      <c r="O18" s="178"/>
    </row>
    <row r="19" spans="1:15" s="173" customFormat="1" ht="11.45">
      <c r="A19" s="450">
        <f>IF(COUNT(F19:K23)&gt;0,1,0)</f>
        <v>1</v>
      </c>
      <c r="C19" s="174"/>
      <c r="D19" s="175" t="s">
        <v>320</v>
      </c>
      <c r="E19" s="175" t="s">
        <v>95</v>
      </c>
      <c r="F19" s="176">
        <v>0</v>
      </c>
      <c r="G19" s="176">
        <v>0</v>
      </c>
      <c r="H19" s="176">
        <v>0</v>
      </c>
      <c r="I19" s="176">
        <v>0</v>
      </c>
      <c r="J19" s="176">
        <v>0</v>
      </c>
      <c r="K19" s="176">
        <v>0</v>
      </c>
      <c r="L19" s="177">
        <f>SUM(F19:K19)</f>
        <v>0</v>
      </c>
      <c r="O19" s="178"/>
    </row>
    <row r="20" spans="1:15" s="173" customFormat="1" ht="11.45">
      <c r="A20" s="450"/>
      <c r="C20" s="174"/>
      <c r="D20" s="175"/>
      <c r="E20" s="175" t="s">
        <v>96</v>
      </c>
      <c r="F20" s="176">
        <v>0</v>
      </c>
      <c r="G20" s="176">
        <v>0</v>
      </c>
      <c r="H20" s="176">
        <v>0</v>
      </c>
      <c r="I20" s="176">
        <v>0</v>
      </c>
      <c r="J20" s="176">
        <v>0</v>
      </c>
      <c r="K20" s="176">
        <v>0</v>
      </c>
      <c r="L20" s="177">
        <f>SUM(F20:K20)</f>
        <v>0</v>
      </c>
      <c r="O20" s="178"/>
    </row>
    <row r="21" spans="1:15" s="173" customFormat="1" ht="11.45">
      <c r="A21" s="450"/>
      <c r="C21" s="174"/>
      <c r="D21" s="175"/>
      <c r="E21" s="175" t="s">
        <v>97</v>
      </c>
      <c r="F21" s="176">
        <v>0</v>
      </c>
      <c r="G21" s="176">
        <v>0</v>
      </c>
      <c r="H21" s="176">
        <v>0</v>
      </c>
      <c r="I21" s="176">
        <v>0</v>
      </c>
      <c r="J21" s="176">
        <v>0</v>
      </c>
      <c r="K21" s="176">
        <v>0</v>
      </c>
      <c r="L21" s="177">
        <f>SUM(F21:K21)</f>
        <v>0</v>
      </c>
      <c r="O21" s="178"/>
    </row>
    <row r="22" spans="1:15" s="173" customFormat="1" ht="11.45">
      <c r="A22" s="450"/>
      <c r="C22" s="174"/>
      <c r="D22" s="175"/>
      <c r="E22" s="175" t="s">
        <v>98</v>
      </c>
      <c r="F22" s="176">
        <v>0</v>
      </c>
      <c r="G22" s="176">
        <v>0</v>
      </c>
      <c r="H22" s="176">
        <v>0</v>
      </c>
      <c r="I22" s="176">
        <v>0</v>
      </c>
      <c r="J22" s="176">
        <v>0</v>
      </c>
      <c r="K22" s="176">
        <v>0</v>
      </c>
      <c r="L22" s="177">
        <f>SUM(F22:K22)</f>
        <v>0</v>
      </c>
      <c r="O22" s="178"/>
    </row>
    <row r="23" spans="1:15" s="173" customFormat="1" ht="11.45">
      <c r="A23" s="179"/>
      <c r="C23" s="174"/>
      <c r="D23" s="175"/>
      <c r="E23" s="175" t="s">
        <v>99</v>
      </c>
      <c r="F23" s="176">
        <v>0</v>
      </c>
      <c r="G23" s="176">
        <v>0</v>
      </c>
      <c r="H23" s="176">
        <v>0</v>
      </c>
      <c r="I23" s="176">
        <v>0</v>
      </c>
      <c r="J23" s="176">
        <v>0</v>
      </c>
      <c r="K23" s="176">
        <v>0</v>
      </c>
      <c r="L23" s="177">
        <f>SUM(F23:K23)</f>
        <v>0</v>
      </c>
      <c r="O23" s="178"/>
    </row>
    <row r="24" spans="1:15" s="173" customFormat="1" ht="12">
      <c r="A24" s="179"/>
      <c r="C24" s="174"/>
      <c r="D24" s="188" t="s">
        <v>104</v>
      </c>
      <c r="E24" s="180"/>
      <c r="F24" s="181">
        <f>SUM(F19:F23)</f>
        <v>0</v>
      </c>
      <c r="G24" s="181">
        <f t="shared" ref="G24:L24" si="1">SUM(G19:G23)</f>
        <v>0</v>
      </c>
      <c r="H24" s="181">
        <f t="shared" si="1"/>
        <v>0</v>
      </c>
      <c r="I24" s="181">
        <f t="shared" si="1"/>
        <v>0</v>
      </c>
      <c r="J24" s="181">
        <f t="shared" si="1"/>
        <v>0</v>
      </c>
      <c r="K24" s="181">
        <f t="shared" si="1"/>
        <v>0</v>
      </c>
      <c r="L24" s="181">
        <f t="shared" si="1"/>
        <v>0</v>
      </c>
      <c r="O24" s="178"/>
    </row>
    <row r="25" spans="1:15" s="173" customFormat="1" ht="11.45">
      <c r="A25" s="450">
        <f>IF(COUNT(F25:K29)&gt;0,1,0)</f>
        <v>1</v>
      </c>
      <c r="C25" s="174"/>
      <c r="D25" s="175" t="s">
        <v>321</v>
      </c>
      <c r="E25" s="175" t="s">
        <v>95</v>
      </c>
      <c r="F25" s="176">
        <v>0</v>
      </c>
      <c r="G25" s="176">
        <v>0</v>
      </c>
      <c r="H25" s="176">
        <v>0</v>
      </c>
      <c r="I25" s="176">
        <v>0</v>
      </c>
      <c r="J25" s="176">
        <v>0</v>
      </c>
      <c r="K25" s="176">
        <v>0</v>
      </c>
      <c r="L25" s="177">
        <f>SUM(F25:K25)</f>
        <v>0</v>
      </c>
      <c r="O25" s="178"/>
    </row>
    <row r="26" spans="1:15" s="173" customFormat="1" ht="11.45">
      <c r="A26" s="450"/>
      <c r="C26" s="174"/>
      <c r="D26" s="175"/>
      <c r="E26" s="175" t="s">
        <v>96</v>
      </c>
      <c r="F26" s="176">
        <v>0</v>
      </c>
      <c r="G26" s="176">
        <v>0</v>
      </c>
      <c r="H26" s="176">
        <v>0</v>
      </c>
      <c r="I26" s="176">
        <v>0</v>
      </c>
      <c r="J26" s="176">
        <v>0</v>
      </c>
      <c r="K26" s="176">
        <v>0</v>
      </c>
      <c r="L26" s="177">
        <f>SUM(F26:K26)</f>
        <v>0</v>
      </c>
      <c r="O26" s="178"/>
    </row>
    <row r="27" spans="1:15" s="173" customFormat="1" ht="11.45">
      <c r="A27" s="450"/>
      <c r="C27" s="174"/>
      <c r="D27" s="175"/>
      <c r="E27" s="175" t="s">
        <v>97</v>
      </c>
      <c r="F27" s="176">
        <v>0</v>
      </c>
      <c r="G27" s="176">
        <v>0</v>
      </c>
      <c r="H27" s="176">
        <v>0</v>
      </c>
      <c r="I27" s="176">
        <v>0</v>
      </c>
      <c r="J27" s="176">
        <v>0</v>
      </c>
      <c r="K27" s="176">
        <v>0</v>
      </c>
      <c r="L27" s="177">
        <f>SUM(F27:K27)</f>
        <v>0</v>
      </c>
      <c r="O27" s="178"/>
    </row>
    <row r="28" spans="1:15" s="173" customFormat="1" ht="11.45">
      <c r="A28" s="450"/>
      <c r="C28" s="174"/>
      <c r="D28" s="175"/>
      <c r="E28" s="175" t="s">
        <v>98</v>
      </c>
      <c r="F28" s="176">
        <v>0</v>
      </c>
      <c r="G28" s="176">
        <v>0</v>
      </c>
      <c r="H28" s="176">
        <v>0</v>
      </c>
      <c r="I28" s="176">
        <v>0</v>
      </c>
      <c r="J28" s="176">
        <v>0</v>
      </c>
      <c r="K28" s="176">
        <v>0</v>
      </c>
      <c r="L28" s="177">
        <f>SUM(F28:K28)</f>
        <v>0</v>
      </c>
      <c r="O28" s="178"/>
    </row>
    <row r="29" spans="1:15" s="173" customFormat="1" ht="11.45">
      <c r="A29" s="179"/>
      <c r="C29" s="174"/>
      <c r="D29" s="175"/>
      <c r="E29" s="175" t="s">
        <v>99</v>
      </c>
      <c r="F29" s="176">
        <v>0</v>
      </c>
      <c r="G29" s="176">
        <v>0</v>
      </c>
      <c r="H29" s="176">
        <v>0</v>
      </c>
      <c r="I29" s="176">
        <v>0</v>
      </c>
      <c r="J29" s="176">
        <v>0</v>
      </c>
      <c r="K29" s="176">
        <v>0</v>
      </c>
      <c r="L29" s="177">
        <f>SUM(F29:K29)</f>
        <v>0</v>
      </c>
      <c r="O29" s="178"/>
    </row>
    <row r="30" spans="1:15" s="173" customFormat="1" ht="12">
      <c r="A30" s="179"/>
      <c r="C30" s="174"/>
      <c r="D30" s="188" t="s">
        <v>322</v>
      </c>
      <c r="E30" s="180"/>
      <c r="F30" s="181">
        <f>SUM(F25:F29)</f>
        <v>0</v>
      </c>
      <c r="G30" s="181">
        <f t="shared" ref="G30:L30" si="2">SUM(G25:G29)</f>
        <v>0</v>
      </c>
      <c r="H30" s="181">
        <f t="shared" si="2"/>
        <v>0</v>
      </c>
      <c r="I30" s="181">
        <f t="shared" si="2"/>
        <v>0</v>
      </c>
      <c r="J30" s="181">
        <f t="shared" si="2"/>
        <v>0</v>
      </c>
      <c r="K30" s="181">
        <f t="shared" si="2"/>
        <v>0</v>
      </c>
      <c r="L30" s="181">
        <f t="shared" si="2"/>
        <v>0</v>
      </c>
      <c r="O30" s="178"/>
    </row>
    <row r="31" spans="1:15" s="173" customFormat="1" ht="11.45">
      <c r="A31" s="450">
        <f>IF(COUNT(F31:K35)&gt;0,1,0)</f>
        <v>1</v>
      </c>
      <c r="C31" s="174"/>
      <c r="D31" s="175" t="s">
        <v>323</v>
      </c>
      <c r="E31" s="175" t="s">
        <v>95</v>
      </c>
      <c r="F31" s="176">
        <v>0</v>
      </c>
      <c r="G31" s="176">
        <v>0</v>
      </c>
      <c r="H31" s="176">
        <v>0</v>
      </c>
      <c r="I31" s="176">
        <v>0</v>
      </c>
      <c r="J31" s="176">
        <v>0</v>
      </c>
      <c r="K31" s="176">
        <v>0</v>
      </c>
      <c r="L31" s="177">
        <f>SUM(F31:K31)</f>
        <v>0</v>
      </c>
      <c r="O31" s="178"/>
    </row>
    <row r="32" spans="1:15" s="173" customFormat="1" ht="11.45">
      <c r="A32" s="450"/>
      <c r="C32" s="174"/>
      <c r="D32" s="175"/>
      <c r="E32" s="175" t="s">
        <v>96</v>
      </c>
      <c r="F32" s="176">
        <v>0</v>
      </c>
      <c r="G32" s="176">
        <v>0</v>
      </c>
      <c r="H32" s="176">
        <v>0</v>
      </c>
      <c r="I32" s="176">
        <v>0</v>
      </c>
      <c r="J32" s="176">
        <v>0</v>
      </c>
      <c r="K32" s="176">
        <v>0</v>
      </c>
      <c r="L32" s="177">
        <f>SUM(F32:K32)</f>
        <v>0</v>
      </c>
      <c r="O32" s="178"/>
    </row>
    <row r="33" spans="1:15" s="173" customFormat="1" ht="11.45">
      <c r="A33" s="450"/>
      <c r="C33" s="174"/>
      <c r="D33" s="175"/>
      <c r="E33" s="175" t="s">
        <v>97</v>
      </c>
      <c r="F33" s="176">
        <v>0</v>
      </c>
      <c r="G33" s="176">
        <v>0</v>
      </c>
      <c r="H33" s="176">
        <v>0</v>
      </c>
      <c r="I33" s="176">
        <v>0</v>
      </c>
      <c r="J33" s="176">
        <v>0</v>
      </c>
      <c r="K33" s="176">
        <v>0</v>
      </c>
      <c r="L33" s="177">
        <f>SUM(F33:K33)</f>
        <v>0</v>
      </c>
      <c r="O33" s="178"/>
    </row>
    <row r="34" spans="1:15" s="173" customFormat="1" ht="11.45">
      <c r="A34" s="450"/>
      <c r="C34" s="174"/>
      <c r="D34" s="175"/>
      <c r="E34" s="175" t="s">
        <v>98</v>
      </c>
      <c r="F34" s="176">
        <v>0</v>
      </c>
      <c r="G34" s="176">
        <v>0</v>
      </c>
      <c r="H34" s="176">
        <v>0</v>
      </c>
      <c r="I34" s="176">
        <v>0</v>
      </c>
      <c r="J34" s="176">
        <v>0</v>
      </c>
      <c r="K34" s="176">
        <v>0</v>
      </c>
      <c r="L34" s="177">
        <f>SUM(F34:K34)</f>
        <v>0</v>
      </c>
      <c r="O34" s="178"/>
    </row>
    <row r="35" spans="1:15" s="173" customFormat="1" ht="11.45">
      <c r="A35" s="179"/>
      <c r="C35" s="174"/>
      <c r="D35" s="175"/>
      <c r="E35" s="175" t="s">
        <v>99</v>
      </c>
      <c r="F35" s="176">
        <v>0</v>
      </c>
      <c r="G35" s="176">
        <v>0</v>
      </c>
      <c r="H35" s="176">
        <v>0</v>
      </c>
      <c r="I35" s="176">
        <v>0</v>
      </c>
      <c r="J35" s="176">
        <v>0</v>
      </c>
      <c r="K35" s="176">
        <v>0</v>
      </c>
      <c r="L35" s="177">
        <f>SUM(F35:K35)</f>
        <v>0</v>
      </c>
      <c r="O35" s="178"/>
    </row>
    <row r="36" spans="1:15" s="173" customFormat="1" ht="12">
      <c r="A36" s="179"/>
      <c r="C36" s="174"/>
      <c r="D36" s="188" t="s">
        <v>324</v>
      </c>
      <c r="E36" s="180"/>
      <c r="F36" s="181">
        <f>SUM(F31:F35)</f>
        <v>0</v>
      </c>
      <c r="G36" s="181">
        <f t="shared" ref="G36:L36" si="3">SUM(G31:G35)</f>
        <v>0</v>
      </c>
      <c r="H36" s="181">
        <f t="shared" si="3"/>
        <v>0</v>
      </c>
      <c r="I36" s="181">
        <f t="shared" si="3"/>
        <v>0</v>
      </c>
      <c r="J36" s="181">
        <f t="shared" si="3"/>
        <v>0</v>
      </c>
      <c r="K36" s="181">
        <f t="shared" si="3"/>
        <v>0</v>
      </c>
      <c r="L36" s="181">
        <f t="shared" si="3"/>
        <v>0</v>
      </c>
      <c r="O36" s="178"/>
    </row>
    <row r="37" spans="1:15" s="173" customFormat="1" ht="11.45">
      <c r="A37" s="450">
        <f>IF(COUNT(F37:K41)&gt;0,1,0)</f>
        <v>1</v>
      </c>
      <c r="C37" s="174"/>
      <c r="D37" s="175" t="s">
        <v>325</v>
      </c>
      <c r="E37" s="175" t="s">
        <v>95</v>
      </c>
      <c r="F37" s="176">
        <v>0</v>
      </c>
      <c r="G37" s="176">
        <v>0</v>
      </c>
      <c r="H37" s="176">
        <v>0</v>
      </c>
      <c r="I37" s="176">
        <v>0</v>
      </c>
      <c r="J37" s="176">
        <v>0</v>
      </c>
      <c r="K37" s="176">
        <v>0</v>
      </c>
      <c r="L37" s="177">
        <f>SUM(F37:K37)</f>
        <v>0</v>
      </c>
      <c r="O37" s="178"/>
    </row>
    <row r="38" spans="1:15" s="173" customFormat="1" ht="11.45">
      <c r="A38" s="450"/>
      <c r="C38" s="174"/>
      <c r="D38" s="175"/>
      <c r="E38" s="175" t="s">
        <v>96</v>
      </c>
      <c r="F38" s="176">
        <v>0</v>
      </c>
      <c r="G38" s="176">
        <v>0</v>
      </c>
      <c r="H38" s="176">
        <v>0</v>
      </c>
      <c r="I38" s="176">
        <v>0</v>
      </c>
      <c r="J38" s="176">
        <v>0</v>
      </c>
      <c r="K38" s="176">
        <v>0</v>
      </c>
      <c r="L38" s="177">
        <f>SUM(F38:K38)</f>
        <v>0</v>
      </c>
      <c r="O38" s="178"/>
    </row>
    <row r="39" spans="1:15" s="173" customFormat="1" ht="11.45">
      <c r="A39" s="450"/>
      <c r="C39" s="174"/>
      <c r="D39" s="175"/>
      <c r="E39" s="175" t="s">
        <v>97</v>
      </c>
      <c r="F39" s="176">
        <v>0</v>
      </c>
      <c r="G39" s="176">
        <v>0</v>
      </c>
      <c r="H39" s="176">
        <v>0</v>
      </c>
      <c r="I39" s="176">
        <v>0</v>
      </c>
      <c r="J39" s="176">
        <v>0</v>
      </c>
      <c r="K39" s="176">
        <v>0</v>
      </c>
      <c r="L39" s="177">
        <f>SUM(F39:K39)</f>
        <v>0</v>
      </c>
      <c r="O39" s="178"/>
    </row>
    <row r="40" spans="1:15" s="173" customFormat="1" ht="11.45">
      <c r="A40" s="450"/>
      <c r="C40" s="174"/>
      <c r="D40" s="175"/>
      <c r="E40" s="175" t="s">
        <v>98</v>
      </c>
      <c r="F40" s="176">
        <v>0</v>
      </c>
      <c r="G40" s="176">
        <v>0</v>
      </c>
      <c r="H40" s="176">
        <v>0</v>
      </c>
      <c r="I40" s="176">
        <v>0</v>
      </c>
      <c r="J40" s="176">
        <v>0</v>
      </c>
      <c r="K40" s="176">
        <v>0</v>
      </c>
      <c r="L40" s="177">
        <f>SUM(F40:K40)</f>
        <v>0</v>
      </c>
      <c r="O40" s="178"/>
    </row>
    <row r="41" spans="1:15" s="173" customFormat="1" ht="11.45">
      <c r="A41" s="179"/>
      <c r="C41" s="174"/>
      <c r="D41" s="175"/>
      <c r="E41" s="175" t="s">
        <v>99</v>
      </c>
      <c r="F41" s="176">
        <v>0</v>
      </c>
      <c r="G41" s="176">
        <v>0</v>
      </c>
      <c r="H41" s="176">
        <v>0</v>
      </c>
      <c r="I41" s="176">
        <v>0</v>
      </c>
      <c r="J41" s="176">
        <v>0</v>
      </c>
      <c r="K41" s="176">
        <v>0</v>
      </c>
      <c r="L41" s="177">
        <f>SUM(F41:K41)</f>
        <v>0</v>
      </c>
      <c r="O41" s="178"/>
    </row>
    <row r="42" spans="1:15" s="173" customFormat="1" ht="12">
      <c r="A42" s="179"/>
      <c r="C42" s="174"/>
      <c r="D42" s="188" t="s">
        <v>326</v>
      </c>
      <c r="E42" s="180"/>
      <c r="F42" s="181">
        <f>SUM(F37:F41)</f>
        <v>0</v>
      </c>
      <c r="G42" s="181">
        <f t="shared" ref="G42:L42" si="4">SUM(G37:G41)</f>
        <v>0</v>
      </c>
      <c r="H42" s="181">
        <f t="shared" si="4"/>
        <v>0</v>
      </c>
      <c r="I42" s="181">
        <f t="shared" si="4"/>
        <v>0</v>
      </c>
      <c r="J42" s="181">
        <f t="shared" si="4"/>
        <v>0</v>
      </c>
      <c r="K42" s="181">
        <f t="shared" si="4"/>
        <v>0</v>
      </c>
      <c r="L42" s="181">
        <f t="shared" si="4"/>
        <v>0</v>
      </c>
      <c r="O42" s="178"/>
    </row>
    <row r="43" spans="1:15" s="173" customFormat="1" ht="11.45">
      <c r="A43" s="450">
        <f>IF(COUNT(F43:K47)&gt;0,1,0)</f>
        <v>1</v>
      </c>
      <c r="C43" s="174"/>
      <c r="D43" s="175" t="s">
        <v>327</v>
      </c>
      <c r="E43" s="175" t="s">
        <v>95</v>
      </c>
      <c r="F43" s="176">
        <v>0</v>
      </c>
      <c r="G43" s="176">
        <v>0</v>
      </c>
      <c r="H43" s="176">
        <v>0</v>
      </c>
      <c r="I43" s="176">
        <v>0</v>
      </c>
      <c r="J43" s="176">
        <v>0</v>
      </c>
      <c r="K43" s="176">
        <v>0</v>
      </c>
      <c r="L43" s="177">
        <f>SUM(F43:K43)</f>
        <v>0</v>
      </c>
      <c r="O43" s="178"/>
    </row>
    <row r="44" spans="1:15" s="173" customFormat="1" ht="11.45">
      <c r="A44" s="450"/>
      <c r="C44" s="174"/>
      <c r="D44" s="175"/>
      <c r="E44" s="175" t="s">
        <v>96</v>
      </c>
      <c r="F44" s="176">
        <v>0</v>
      </c>
      <c r="G44" s="176">
        <v>0</v>
      </c>
      <c r="H44" s="176">
        <v>0</v>
      </c>
      <c r="I44" s="176">
        <v>0</v>
      </c>
      <c r="J44" s="176">
        <v>0</v>
      </c>
      <c r="K44" s="176">
        <v>0</v>
      </c>
      <c r="L44" s="177">
        <f>SUM(F44:K44)</f>
        <v>0</v>
      </c>
      <c r="O44" s="178"/>
    </row>
    <row r="45" spans="1:15" s="173" customFormat="1" ht="11.45">
      <c r="A45" s="450"/>
      <c r="C45" s="174"/>
      <c r="D45" s="175"/>
      <c r="E45" s="175" t="s">
        <v>97</v>
      </c>
      <c r="F45" s="176">
        <v>0</v>
      </c>
      <c r="G45" s="176">
        <v>0</v>
      </c>
      <c r="H45" s="176">
        <v>0</v>
      </c>
      <c r="I45" s="176">
        <v>0</v>
      </c>
      <c r="J45" s="176">
        <v>0</v>
      </c>
      <c r="K45" s="176">
        <v>0</v>
      </c>
      <c r="L45" s="177">
        <f>SUM(F45:K45)</f>
        <v>0</v>
      </c>
      <c r="O45" s="178"/>
    </row>
    <row r="46" spans="1:15" s="173" customFormat="1" ht="11.45">
      <c r="A46" s="450"/>
      <c r="C46" s="174"/>
      <c r="D46" s="175"/>
      <c r="E46" s="175" t="s">
        <v>98</v>
      </c>
      <c r="F46" s="176">
        <v>0</v>
      </c>
      <c r="G46" s="176">
        <v>0</v>
      </c>
      <c r="H46" s="176">
        <v>0</v>
      </c>
      <c r="I46" s="176">
        <v>0</v>
      </c>
      <c r="J46" s="176">
        <v>0</v>
      </c>
      <c r="K46" s="176">
        <v>0</v>
      </c>
      <c r="L46" s="177">
        <f>SUM(F46:K46)</f>
        <v>0</v>
      </c>
      <c r="O46" s="178"/>
    </row>
    <row r="47" spans="1:15" s="173" customFormat="1" ht="11.45">
      <c r="A47" s="179"/>
      <c r="C47" s="174"/>
      <c r="D47" s="175"/>
      <c r="E47" s="175" t="s">
        <v>99</v>
      </c>
      <c r="F47" s="176">
        <v>0</v>
      </c>
      <c r="G47" s="176">
        <v>0</v>
      </c>
      <c r="H47" s="176">
        <v>0</v>
      </c>
      <c r="I47" s="176">
        <v>0</v>
      </c>
      <c r="J47" s="176">
        <v>0</v>
      </c>
      <c r="K47" s="176">
        <v>0</v>
      </c>
      <c r="L47" s="177">
        <f>SUM(F47:K47)</f>
        <v>0</v>
      </c>
      <c r="O47" s="178"/>
    </row>
    <row r="48" spans="1:15" s="173" customFormat="1" ht="12">
      <c r="A48" s="179"/>
      <c r="C48" s="174"/>
      <c r="D48" s="188" t="s">
        <v>328</v>
      </c>
      <c r="E48" s="180"/>
      <c r="F48" s="181">
        <f>SUM(F43:F47)</f>
        <v>0</v>
      </c>
      <c r="G48" s="181">
        <f t="shared" ref="G48:L48" si="5">SUM(G43:G47)</f>
        <v>0</v>
      </c>
      <c r="H48" s="181">
        <f t="shared" si="5"/>
        <v>0</v>
      </c>
      <c r="I48" s="181">
        <f t="shared" si="5"/>
        <v>0</v>
      </c>
      <c r="J48" s="181">
        <f t="shared" si="5"/>
        <v>0</v>
      </c>
      <c r="K48" s="181">
        <f t="shared" si="5"/>
        <v>0</v>
      </c>
      <c r="L48" s="181">
        <f t="shared" si="5"/>
        <v>0</v>
      </c>
      <c r="O48" s="178"/>
    </row>
    <row r="49" spans="1:15" s="173" customFormat="1" ht="11.45">
      <c r="A49" s="450">
        <f>IF(COUNT(F49:K53)&gt;0,1,0)</f>
        <v>1</v>
      </c>
      <c r="C49" s="174"/>
      <c r="D49" s="175" t="s">
        <v>329</v>
      </c>
      <c r="E49" s="175" t="s">
        <v>95</v>
      </c>
      <c r="F49" s="176">
        <v>0</v>
      </c>
      <c r="G49" s="176">
        <v>0</v>
      </c>
      <c r="H49" s="176">
        <v>0</v>
      </c>
      <c r="I49" s="176">
        <v>0</v>
      </c>
      <c r="J49" s="176">
        <v>0</v>
      </c>
      <c r="K49" s="176">
        <v>0</v>
      </c>
      <c r="L49" s="177">
        <f>SUM(F49:K49)</f>
        <v>0</v>
      </c>
      <c r="O49" s="178"/>
    </row>
    <row r="50" spans="1:15" s="173" customFormat="1" ht="11.45">
      <c r="A50" s="450"/>
      <c r="C50" s="174"/>
      <c r="D50" s="175"/>
      <c r="E50" s="175" t="s">
        <v>96</v>
      </c>
      <c r="F50" s="176">
        <v>0</v>
      </c>
      <c r="G50" s="176">
        <v>0</v>
      </c>
      <c r="H50" s="176">
        <v>0</v>
      </c>
      <c r="I50" s="176">
        <v>0</v>
      </c>
      <c r="J50" s="176">
        <v>0</v>
      </c>
      <c r="K50" s="176">
        <v>0</v>
      </c>
      <c r="L50" s="177">
        <f>SUM(F50:K50)</f>
        <v>0</v>
      </c>
      <c r="O50" s="178"/>
    </row>
    <row r="51" spans="1:15" s="173" customFormat="1" ht="11.45">
      <c r="A51" s="450"/>
      <c r="C51" s="174"/>
      <c r="D51" s="175"/>
      <c r="E51" s="175" t="s">
        <v>97</v>
      </c>
      <c r="F51" s="176">
        <v>0</v>
      </c>
      <c r="G51" s="176">
        <v>0</v>
      </c>
      <c r="H51" s="176">
        <v>0</v>
      </c>
      <c r="I51" s="176">
        <v>0</v>
      </c>
      <c r="J51" s="176">
        <v>0</v>
      </c>
      <c r="K51" s="176">
        <v>0</v>
      </c>
      <c r="L51" s="177">
        <f>SUM(F51:K51)</f>
        <v>0</v>
      </c>
      <c r="O51" s="178"/>
    </row>
    <row r="52" spans="1:15" s="173" customFormat="1" ht="11.45">
      <c r="A52" s="450"/>
      <c r="C52" s="174"/>
      <c r="D52" s="175"/>
      <c r="E52" s="175" t="s">
        <v>98</v>
      </c>
      <c r="F52" s="176">
        <v>0</v>
      </c>
      <c r="G52" s="176">
        <v>0</v>
      </c>
      <c r="H52" s="176">
        <v>0</v>
      </c>
      <c r="I52" s="176">
        <v>0</v>
      </c>
      <c r="J52" s="176">
        <v>0</v>
      </c>
      <c r="K52" s="176">
        <v>0</v>
      </c>
      <c r="L52" s="177">
        <f>SUM(F52:K52)</f>
        <v>0</v>
      </c>
      <c r="O52" s="178"/>
    </row>
    <row r="53" spans="1:15" s="173" customFormat="1" ht="11.45">
      <c r="A53" s="179"/>
      <c r="C53" s="174"/>
      <c r="D53" s="175"/>
      <c r="E53" s="175" t="s">
        <v>99</v>
      </c>
      <c r="F53" s="176">
        <v>0</v>
      </c>
      <c r="G53" s="176">
        <v>0</v>
      </c>
      <c r="H53" s="176">
        <v>0</v>
      </c>
      <c r="I53" s="176">
        <v>0</v>
      </c>
      <c r="J53" s="176">
        <v>0</v>
      </c>
      <c r="K53" s="176">
        <v>0</v>
      </c>
      <c r="L53" s="177">
        <f>SUM(F53:K53)</f>
        <v>0</v>
      </c>
      <c r="O53" s="178"/>
    </row>
    <row r="54" spans="1:15" s="173" customFormat="1" ht="12">
      <c r="A54" s="179"/>
      <c r="C54" s="174"/>
      <c r="D54" s="188" t="s">
        <v>330</v>
      </c>
      <c r="E54" s="180"/>
      <c r="F54" s="181">
        <f>SUM(F49:F53)</f>
        <v>0</v>
      </c>
      <c r="G54" s="181">
        <f t="shared" ref="G54:L54" si="6">SUM(G49:G53)</f>
        <v>0</v>
      </c>
      <c r="H54" s="181">
        <f t="shared" si="6"/>
        <v>0</v>
      </c>
      <c r="I54" s="181">
        <f t="shared" si="6"/>
        <v>0</v>
      </c>
      <c r="J54" s="181">
        <f t="shared" si="6"/>
        <v>0</v>
      </c>
      <c r="K54" s="181">
        <f t="shared" si="6"/>
        <v>0</v>
      </c>
      <c r="L54" s="181">
        <f t="shared" si="6"/>
        <v>0</v>
      </c>
      <c r="O54" s="178"/>
    </row>
    <row r="55" spans="1:15" s="173" customFormat="1" ht="11.45">
      <c r="A55" s="450">
        <f>IF(COUNT(F55:K59)&gt;0,1,0)</f>
        <v>1</v>
      </c>
      <c r="C55" s="174"/>
      <c r="D55" s="175" t="s">
        <v>331</v>
      </c>
      <c r="E55" s="175" t="s">
        <v>95</v>
      </c>
      <c r="F55" s="176">
        <v>0</v>
      </c>
      <c r="G55" s="176">
        <v>0</v>
      </c>
      <c r="H55" s="176">
        <v>0</v>
      </c>
      <c r="I55" s="176">
        <v>0</v>
      </c>
      <c r="J55" s="176">
        <v>0</v>
      </c>
      <c r="K55" s="176">
        <v>0</v>
      </c>
      <c r="L55" s="177">
        <f>SUM(F55:K55)</f>
        <v>0</v>
      </c>
      <c r="O55" s="178"/>
    </row>
    <row r="56" spans="1:15" s="173" customFormat="1" ht="11.45">
      <c r="A56" s="450"/>
      <c r="C56" s="174"/>
      <c r="D56" s="175"/>
      <c r="E56" s="175" t="s">
        <v>96</v>
      </c>
      <c r="F56" s="176">
        <v>0</v>
      </c>
      <c r="G56" s="176">
        <v>0</v>
      </c>
      <c r="H56" s="176">
        <v>0</v>
      </c>
      <c r="I56" s="176">
        <v>0</v>
      </c>
      <c r="J56" s="176">
        <v>0</v>
      </c>
      <c r="K56" s="176">
        <v>0</v>
      </c>
      <c r="L56" s="177">
        <f>SUM(F56:K56)</f>
        <v>0</v>
      </c>
      <c r="O56" s="178"/>
    </row>
    <row r="57" spans="1:15" s="173" customFormat="1" ht="11.45">
      <c r="A57" s="450"/>
      <c r="C57" s="174"/>
      <c r="D57" s="175"/>
      <c r="E57" s="175" t="s">
        <v>97</v>
      </c>
      <c r="F57" s="176">
        <v>0</v>
      </c>
      <c r="G57" s="176">
        <v>0</v>
      </c>
      <c r="H57" s="176">
        <v>0</v>
      </c>
      <c r="I57" s="176">
        <v>0</v>
      </c>
      <c r="J57" s="176">
        <v>0</v>
      </c>
      <c r="K57" s="176">
        <v>0</v>
      </c>
      <c r="L57" s="177">
        <f>SUM(F57:K57)</f>
        <v>0</v>
      </c>
      <c r="O57" s="178"/>
    </row>
    <row r="58" spans="1:15" s="173" customFormat="1" ht="11.45">
      <c r="A58" s="450"/>
      <c r="C58" s="174"/>
      <c r="D58" s="175"/>
      <c r="E58" s="175" t="s">
        <v>98</v>
      </c>
      <c r="F58" s="176">
        <v>0</v>
      </c>
      <c r="G58" s="176">
        <v>0</v>
      </c>
      <c r="H58" s="176">
        <v>0</v>
      </c>
      <c r="I58" s="176">
        <v>0</v>
      </c>
      <c r="J58" s="176">
        <v>0</v>
      </c>
      <c r="K58" s="176">
        <v>0</v>
      </c>
      <c r="L58" s="177">
        <f>SUM(F58:K58)</f>
        <v>0</v>
      </c>
      <c r="O58" s="178"/>
    </row>
    <row r="59" spans="1:15" s="173" customFormat="1" ht="11.45">
      <c r="A59" s="179"/>
      <c r="C59" s="174"/>
      <c r="D59" s="175"/>
      <c r="E59" s="175" t="s">
        <v>99</v>
      </c>
      <c r="F59" s="176">
        <v>0</v>
      </c>
      <c r="G59" s="176">
        <v>0</v>
      </c>
      <c r="H59" s="176">
        <v>0</v>
      </c>
      <c r="I59" s="176">
        <v>0</v>
      </c>
      <c r="J59" s="176">
        <v>0</v>
      </c>
      <c r="K59" s="176">
        <v>0</v>
      </c>
      <c r="L59" s="177">
        <f>SUM(F59:K59)</f>
        <v>0</v>
      </c>
      <c r="O59" s="178"/>
    </row>
    <row r="60" spans="1:15" s="173" customFormat="1" ht="12">
      <c r="A60" s="179"/>
      <c r="C60" s="174"/>
      <c r="D60" s="180" t="s">
        <v>332</v>
      </c>
      <c r="E60" s="180"/>
      <c r="F60" s="181">
        <f>SUM(F55:F59)</f>
        <v>0</v>
      </c>
      <c r="G60" s="181">
        <f t="shared" ref="G60:L60" si="7">SUM(G55:G59)</f>
        <v>0</v>
      </c>
      <c r="H60" s="181">
        <f t="shared" si="7"/>
        <v>0</v>
      </c>
      <c r="I60" s="181">
        <f t="shared" si="7"/>
        <v>0</v>
      </c>
      <c r="J60" s="181">
        <f t="shared" si="7"/>
        <v>0</v>
      </c>
      <c r="K60" s="181">
        <f t="shared" si="7"/>
        <v>0</v>
      </c>
      <c r="L60" s="181">
        <f t="shared" si="7"/>
        <v>0</v>
      </c>
      <c r="O60" s="178"/>
    </row>
    <row r="61" spans="1:15" s="173" customFormat="1" ht="11.45">
      <c r="A61" s="450">
        <f>IF(COUNT(F61:K65)&gt;0,1,0)</f>
        <v>1</v>
      </c>
      <c r="C61" s="174"/>
      <c r="D61" s="175" t="s">
        <v>333</v>
      </c>
      <c r="E61" s="175" t="s">
        <v>95</v>
      </c>
      <c r="F61" s="176">
        <v>0</v>
      </c>
      <c r="G61" s="176">
        <v>0</v>
      </c>
      <c r="H61" s="176">
        <v>0</v>
      </c>
      <c r="I61" s="176">
        <v>0</v>
      </c>
      <c r="J61" s="176">
        <v>0</v>
      </c>
      <c r="K61" s="176">
        <v>0</v>
      </c>
      <c r="L61" s="177">
        <f>SUM(F61:K61)</f>
        <v>0</v>
      </c>
      <c r="O61" s="178"/>
    </row>
    <row r="62" spans="1:15" s="173" customFormat="1" ht="11.45">
      <c r="A62" s="450"/>
      <c r="C62" s="174"/>
      <c r="D62" s="175"/>
      <c r="E62" s="175" t="s">
        <v>96</v>
      </c>
      <c r="F62" s="176">
        <v>0</v>
      </c>
      <c r="G62" s="176">
        <v>0</v>
      </c>
      <c r="H62" s="176">
        <v>0</v>
      </c>
      <c r="I62" s="176">
        <v>0</v>
      </c>
      <c r="J62" s="176">
        <v>0</v>
      </c>
      <c r="K62" s="176">
        <v>0</v>
      </c>
      <c r="L62" s="177">
        <f>SUM(F62:K62)</f>
        <v>0</v>
      </c>
      <c r="O62" s="178"/>
    </row>
    <row r="63" spans="1:15" s="173" customFormat="1" ht="11.45">
      <c r="A63" s="450"/>
      <c r="C63" s="174"/>
      <c r="D63" s="175"/>
      <c r="E63" s="175" t="s">
        <v>97</v>
      </c>
      <c r="F63" s="176">
        <v>0</v>
      </c>
      <c r="G63" s="176">
        <v>0</v>
      </c>
      <c r="H63" s="176">
        <v>0</v>
      </c>
      <c r="I63" s="176">
        <v>0</v>
      </c>
      <c r="J63" s="176">
        <v>0</v>
      </c>
      <c r="K63" s="176">
        <v>0</v>
      </c>
      <c r="L63" s="177">
        <f>SUM(F63:K63)</f>
        <v>0</v>
      </c>
      <c r="O63" s="178"/>
    </row>
    <row r="64" spans="1:15" s="173" customFormat="1" ht="11.45">
      <c r="A64" s="450"/>
      <c r="C64" s="174"/>
      <c r="D64" s="175"/>
      <c r="E64" s="175" t="s">
        <v>98</v>
      </c>
      <c r="F64" s="176">
        <v>0</v>
      </c>
      <c r="G64" s="176">
        <v>0</v>
      </c>
      <c r="H64" s="176">
        <v>0</v>
      </c>
      <c r="I64" s="176">
        <v>0</v>
      </c>
      <c r="J64" s="176">
        <v>0</v>
      </c>
      <c r="K64" s="176">
        <v>0</v>
      </c>
      <c r="L64" s="177">
        <f>SUM(F64:K64)</f>
        <v>0</v>
      </c>
      <c r="O64" s="178"/>
    </row>
    <row r="65" spans="1:15" s="173" customFormat="1" ht="11.45">
      <c r="A65" s="179"/>
      <c r="C65" s="174"/>
      <c r="D65" s="175"/>
      <c r="E65" s="175" t="s">
        <v>99</v>
      </c>
      <c r="F65" s="176">
        <v>0</v>
      </c>
      <c r="G65" s="176">
        <v>0</v>
      </c>
      <c r="H65" s="176">
        <v>0</v>
      </c>
      <c r="I65" s="176">
        <v>0</v>
      </c>
      <c r="J65" s="176">
        <v>0</v>
      </c>
      <c r="K65" s="176">
        <v>0</v>
      </c>
      <c r="L65" s="177">
        <f>SUM(F65:K65)</f>
        <v>0</v>
      </c>
      <c r="O65" s="178"/>
    </row>
    <row r="66" spans="1:15" s="173" customFormat="1" ht="12">
      <c r="A66" s="179"/>
      <c r="C66" s="174"/>
      <c r="D66" s="188" t="s">
        <v>334</v>
      </c>
      <c r="E66" s="180"/>
      <c r="F66" s="181">
        <f>SUM(F61:F65)</f>
        <v>0</v>
      </c>
      <c r="G66" s="181">
        <f t="shared" ref="G66:L66" si="8">SUM(G61:G65)</f>
        <v>0</v>
      </c>
      <c r="H66" s="181">
        <f t="shared" si="8"/>
        <v>0</v>
      </c>
      <c r="I66" s="181">
        <f t="shared" si="8"/>
        <v>0</v>
      </c>
      <c r="J66" s="181">
        <f t="shared" si="8"/>
        <v>0</v>
      </c>
      <c r="K66" s="181">
        <f t="shared" si="8"/>
        <v>0</v>
      </c>
      <c r="L66" s="181">
        <f t="shared" si="8"/>
        <v>0</v>
      </c>
      <c r="O66" s="178"/>
    </row>
    <row r="67" spans="1:15" s="173" customFormat="1" ht="11.45">
      <c r="A67" s="450">
        <f>IF(COUNT(F67:K71)&gt;0,1,0)</f>
        <v>1</v>
      </c>
      <c r="C67" s="174"/>
      <c r="D67" s="175" t="s">
        <v>335</v>
      </c>
      <c r="E67" s="175" t="s">
        <v>95</v>
      </c>
      <c r="F67" s="176">
        <v>0</v>
      </c>
      <c r="G67" s="176">
        <v>0</v>
      </c>
      <c r="H67" s="176">
        <v>0</v>
      </c>
      <c r="I67" s="176">
        <v>0</v>
      </c>
      <c r="J67" s="176">
        <v>0</v>
      </c>
      <c r="K67" s="176">
        <v>0</v>
      </c>
      <c r="L67" s="177">
        <f>SUM(F67:K67)</f>
        <v>0</v>
      </c>
      <c r="O67" s="178"/>
    </row>
    <row r="68" spans="1:15" s="173" customFormat="1" ht="11.45">
      <c r="A68" s="450"/>
      <c r="C68" s="174"/>
      <c r="D68" s="175"/>
      <c r="E68" s="175" t="s">
        <v>96</v>
      </c>
      <c r="F68" s="176">
        <v>0</v>
      </c>
      <c r="G68" s="176">
        <v>0</v>
      </c>
      <c r="H68" s="176">
        <v>0</v>
      </c>
      <c r="I68" s="176">
        <v>0</v>
      </c>
      <c r="J68" s="176">
        <v>0</v>
      </c>
      <c r="K68" s="176">
        <v>0</v>
      </c>
      <c r="L68" s="177">
        <f>SUM(F68:K68)</f>
        <v>0</v>
      </c>
      <c r="O68" s="178"/>
    </row>
    <row r="69" spans="1:15" s="173" customFormat="1" ht="11.45">
      <c r="A69" s="450"/>
      <c r="C69" s="174"/>
      <c r="D69" s="175"/>
      <c r="E69" s="175" t="s">
        <v>97</v>
      </c>
      <c r="F69" s="176">
        <v>0</v>
      </c>
      <c r="G69" s="176">
        <v>0</v>
      </c>
      <c r="H69" s="176">
        <v>0</v>
      </c>
      <c r="I69" s="176">
        <v>0</v>
      </c>
      <c r="J69" s="176">
        <v>0</v>
      </c>
      <c r="K69" s="176">
        <v>0</v>
      </c>
      <c r="L69" s="177">
        <f>SUM(F69:K69)</f>
        <v>0</v>
      </c>
      <c r="O69" s="178"/>
    </row>
    <row r="70" spans="1:15" s="173" customFormat="1" ht="11.45">
      <c r="A70" s="450"/>
      <c r="C70" s="174"/>
      <c r="D70" s="175"/>
      <c r="E70" s="175" t="s">
        <v>98</v>
      </c>
      <c r="F70" s="176">
        <v>0</v>
      </c>
      <c r="G70" s="176">
        <v>0</v>
      </c>
      <c r="H70" s="176">
        <v>0</v>
      </c>
      <c r="I70" s="176">
        <v>0</v>
      </c>
      <c r="J70" s="176">
        <v>0</v>
      </c>
      <c r="K70" s="176">
        <v>0</v>
      </c>
      <c r="L70" s="177">
        <f>SUM(F70:K70)</f>
        <v>0</v>
      </c>
      <c r="O70" s="178"/>
    </row>
    <row r="71" spans="1:15" s="173" customFormat="1" ht="11.45">
      <c r="A71" s="179"/>
      <c r="C71" s="174"/>
      <c r="D71" s="175"/>
      <c r="E71" s="175" t="s">
        <v>99</v>
      </c>
      <c r="F71" s="176">
        <v>0</v>
      </c>
      <c r="G71" s="176">
        <v>0</v>
      </c>
      <c r="H71" s="176">
        <v>0</v>
      </c>
      <c r="I71" s="176">
        <v>0</v>
      </c>
      <c r="J71" s="176">
        <v>0</v>
      </c>
      <c r="K71" s="176">
        <v>0</v>
      </c>
      <c r="L71" s="177">
        <f>SUM(F71:K71)</f>
        <v>0</v>
      </c>
      <c r="O71" s="178"/>
    </row>
    <row r="72" spans="1:15" s="173" customFormat="1" ht="12">
      <c r="A72" s="179"/>
      <c r="C72" s="174"/>
      <c r="D72" s="188" t="s">
        <v>336</v>
      </c>
      <c r="E72" s="180"/>
      <c r="F72" s="181">
        <f t="shared" ref="F72:L72" si="9">SUM(F67:F71)</f>
        <v>0</v>
      </c>
      <c r="G72" s="181">
        <f t="shared" si="9"/>
        <v>0</v>
      </c>
      <c r="H72" s="181">
        <f t="shared" si="9"/>
        <v>0</v>
      </c>
      <c r="I72" s="181">
        <f t="shared" si="9"/>
        <v>0</v>
      </c>
      <c r="J72" s="181">
        <f t="shared" si="9"/>
        <v>0</v>
      </c>
      <c r="K72" s="181">
        <f t="shared" si="9"/>
        <v>0</v>
      </c>
      <c r="L72" s="181">
        <f t="shared" si="9"/>
        <v>0</v>
      </c>
      <c r="O72" s="178"/>
    </row>
    <row r="73" spans="1:15" s="173" customFormat="1" ht="11.45">
      <c r="A73" s="450">
        <f>IF(COUNT(F73:K77)&gt;0,1,0)</f>
        <v>1</v>
      </c>
      <c r="C73" s="174"/>
      <c r="D73" s="175" t="s">
        <v>337</v>
      </c>
      <c r="E73" s="175" t="s">
        <v>95</v>
      </c>
      <c r="F73" s="176">
        <v>0</v>
      </c>
      <c r="G73" s="176">
        <v>0</v>
      </c>
      <c r="H73" s="176">
        <v>0</v>
      </c>
      <c r="I73" s="176">
        <v>0</v>
      </c>
      <c r="J73" s="176">
        <v>0</v>
      </c>
      <c r="K73" s="176">
        <v>0</v>
      </c>
      <c r="L73" s="177">
        <f>SUM(F73:K73)</f>
        <v>0</v>
      </c>
      <c r="O73" s="178"/>
    </row>
    <row r="74" spans="1:15" s="173" customFormat="1" ht="11.45">
      <c r="A74" s="450"/>
      <c r="C74" s="174"/>
      <c r="D74" s="175"/>
      <c r="E74" s="175" t="s">
        <v>96</v>
      </c>
      <c r="F74" s="176">
        <v>0</v>
      </c>
      <c r="G74" s="176">
        <v>0</v>
      </c>
      <c r="H74" s="176">
        <v>0</v>
      </c>
      <c r="I74" s="176">
        <v>0</v>
      </c>
      <c r="J74" s="176">
        <v>0</v>
      </c>
      <c r="K74" s="176">
        <v>0</v>
      </c>
      <c r="L74" s="177">
        <f>SUM(F74:K74)</f>
        <v>0</v>
      </c>
      <c r="O74" s="178"/>
    </row>
    <row r="75" spans="1:15" s="173" customFormat="1" ht="11.45">
      <c r="A75" s="450"/>
      <c r="C75" s="174"/>
      <c r="D75" s="175"/>
      <c r="E75" s="175" t="s">
        <v>97</v>
      </c>
      <c r="F75" s="176">
        <v>0</v>
      </c>
      <c r="G75" s="176">
        <v>0</v>
      </c>
      <c r="H75" s="176">
        <v>0</v>
      </c>
      <c r="I75" s="176">
        <v>0</v>
      </c>
      <c r="J75" s="176">
        <v>0</v>
      </c>
      <c r="K75" s="176">
        <v>0</v>
      </c>
      <c r="L75" s="177">
        <f>SUM(F75:K75)</f>
        <v>0</v>
      </c>
      <c r="O75" s="178"/>
    </row>
    <row r="76" spans="1:15" s="173" customFormat="1" ht="11.45">
      <c r="A76" s="450"/>
      <c r="C76" s="174"/>
      <c r="D76" s="175"/>
      <c r="E76" s="175" t="s">
        <v>98</v>
      </c>
      <c r="F76" s="176">
        <v>0</v>
      </c>
      <c r="G76" s="176">
        <v>0</v>
      </c>
      <c r="H76" s="176">
        <v>0</v>
      </c>
      <c r="I76" s="176">
        <v>0</v>
      </c>
      <c r="J76" s="176">
        <v>0</v>
      </c>
      <c r="K76" s="176">
        <v>0</v>
      </c>
      <c r="L76" s="177">
        <f>SUM(F76:K76)</f>
        <v>0</v>
      </c>
      <c r="O76" s="178"/>
    </row>
    <row r="77" spans="1:15" s="173" customFormat="1" ht="11.45">
      <c r="A77" s="179"/>
      <c r="C77" s="174"/>
      <c r="D77" s="175"/>
      <c r="E77" s="175" t="s">
        <v>99</v>
      </c>
      <c r="F77" s="176">
        <v>0</v>
      </c>
      <c r="G77" s="176">
        <v>0</v>
      </c>
      <c r="H77" s="176">
        <v>0</v>
      </c>
      <c r="I77" s="176">
        <v>0</v>
      </c>
      <c r="J77" s="176">
        <v>0</v>
      </c>
      <c r="K77" s="176">
        <v>0</v>
      </c>
      <c r="L77" s="177">
        <f>SUM(F77:K77)</f>
        <v>0</v>
      </c>
      <c r="O77" s="178"/>
    </row>
    <row r="78" spans="1:15" s="173" customFormat="1" ht="12">
      <c r="A78" s="179"/>
      <c r="C78" s="174"/>
      <c r="D78" s="188" t="s">
        <v>338</v>
      </c>
      <c r="E78" s="180"/>
      <c r="F78" s="181">
        <f t="shared" ref="F78:L78" si="10">SUM(F73:F77)</f>
        <v>0</v>
      </c>
      <c r="G78" s="181">
        <f t="shared" si="10"/>
        <v>0</v>
      </c>
      <c r="H78" s="181">
        <f t="shared" si="10"/>
        <v>0</v>
      </c>
      <c r="I78" s="181">
        <f t="shared" si="10"/>
        <v>0</v>
      </c>
      <c r="J78" s="181">
        <f t="shared" si="10"/>
        <v>0</v>
      </c>
      <c r="K78" s="181">
        <f t="shared" si="10"/>
        <v>0</v>
      </c>
      <c r="L78" s="181">
        <f t="shared" si="10"/>
        <v>0</v>
      </c>
      <c r="O78" s="178"/>
    </row>
    <row r="79" spans="1:15" s="173" customFormat="1" ht="11.45">
      <c r="A79" s="450">
        <f>IF(COUNT(F79:K83)&gt;0,1,0)</f>
        <v>1</v>
      </c>
      <c r="C79" s="174"/>
      <c r="D79" s="175" t="s">
        <v>337</v>
      </c>
      <c r="E79" s="175" t="s">
        <v>95</v>
      </c>
      <c r="F79" s="176">
        <v>0</v>
      </c>
      <c r="G79" s="176">
        <v>0</v>
      </c>
      <c r="H79" s="176">
        <v>0</v>
      </c>
      <c r="I79" s="176">
        <v>0</v>
      </c>
      <c r="J79" s="176">
        <v>0</v>
      </c>
      <c r="K79" s="176">
        <v>0</v>
      </c>
      <c r="L79" s="177">
        <f>SUM(F79:K79)</f>
        <v>0</v>
      </c>
      <c r="O79" s="178"/>
    </row>
    <row r="80" spans="1:15" s="173" customFormat="1" ht="11.45">
      <c r="A80" s="450"/>
      <c r="C80" s="174"/>
      <c r="D80" s="175"/>
      <c r="E80" s="175" t="s">
        <v>96</v>
      </c>
      <c r="F80" s="176">
        <v>0</v>
      </c>
      <c r="G80" s="176">
        <v>0</v>
      </c>
      <c r="H80" s="176">
        <v>0</v>
      </c>
      <c r="I80" s="176">
        <v>0</v>
      </c>
      <c r="J80" s="176">
        <v>0</v>
      </c>
      <c r="K80" s="176">
        <v>0</v>
      </c>
      <c r="L80" s="177">
        <f>SUM(F80:K80)</f>
        <v>0</v>
      </c>
      <c r="O80" s="178"/>
    </row>
    <row r="81" spans="1:15" s="173" customFormat="1" ht="11.45">
      <c r="A81" s="450"/>
      <c r="C81" s="174"/>
      <c r="D81" s="175"/>
      <c r="E81" s="175" t="s">
        <v>97</v>
      </c>
      <c r="F81" s="176">
        <v>0</v>
      </c>
      <c r="G81" s="176">
        <v>0</v>
      </c>
      <c r="H81" s="176">
        <v>0</v>
      </c>
      <c r="I81" s="176">
        <v>0</v>
      </c>
      <c r="J81" s="176">
        <v>0</v>
      </c>
      <c r="K81" s="176">
        <v>0</v>
      </c>
      <c r="L81" s="177">
        <f>SUM(F81:K81)</f>
        <v>0</v>
      </c>
      <c r="O81" s="178"/>
    </row>
    <row r="82" spans="1:15" s="173" customFormat="1" ht="11.45">
      <c r="A82" s="450"/>
      <c r="C82" s="174"/>
      <c r="D82" s="175"/>
      <c r="E82" s="175" t="s">
        <v>98</v>
      </c>
      <c r="F82" s="176">
        <v>0</v>
      </c>
      <c r="G82" s="176">
        <v>0</v>
      </c>
      <c r="H82" s="176">
        <v>0</v>
      </c>
      <c r="I82" s="176">
        <v>0</v>
      </c>
      <c r="J82" s="176">
        <v>0</v>
      </c>
      <c r="K82" s="176">
        <v>0</v>
      </c>
      <c r="L82" s="177">
        <f>SUM(F82:K82)</f>
        <v>0</v>
      </c>
      <c r="O82" s="178"/>
    </row>
    <row r="83" spans="1:15" s="173" customFormat="1" ht="11.45">
      <c r="A83" s="179"/>
      <c r="C83" s="174"/>
      <c r="D83" s="175"/>
      <c r="E83" s="175" t="s">
        <v>99</v>
      </c>
      <c r="F83" s="176">
        <v>0</v>
      </c>
      <c r="G83" s="176">
        <v>0</v>
      </c>
      <c r="H83" s="176">
        <v>0</v>
      </c>
      <c r="I83" s="176">
        <v>0</v>
      </c>
      <c r="J83" s="176">
        <v>0</v>
      </c>
      <c r="K83" s="176">
        <v>0</v>
      </c>
      <c r="L83" s="177">
        <f>SUM(F83:K83)</f>
        <v>0</v>
      </c>
      <c r="O83" s="178"/>
    </row>
    <row r="84" spans="1:15" s="173" customFormat="1" ht="12">
      <c r="A84" s="179"/>
      <c r="C84" s="174"/>
      <c r="D84" s="188" t="s">
        <v>338</v>
      </c>
      <c r="E84" s="180"/>
      <c r="F84" s="181">
        <f t="shared" ref="F84:L84" si="11">SUM(F79:F83)</f>
        <v>0</v>
      </c>
      <c r="G84" s="181">
        <f t="shared" si="11"/>
        <v>0</v>
      </c>
      <c r="H84" s="181">
        <f t="shared" si="11"/>
        <v>0</v>
      </c>
      <c r="I84" s="181">
        <f t="shared" si="11"/>
        <v>0</v>
      </c>
      <c r="J84" s="181">
        <f t="shared" si="11"/>
        <v>0</v>
      </c>
      <c r="K84" s="181">
        <f t="shared" si="11"/>
        <v>0</v>
      </c>
      <c r="L84" s="181">
        <f t="shared" si="11"/>
        <v>0</v>
      </c>
      <c r="O84" s="178"/>
    </row>
    <row r="85" spans="1:15" s="145" customFormat="1" ht="12">
      <c r="A85" s="182"/>
      <c r="C85" s="183"/>
      <c r="D85" s="180"/>
      <c r="E85" s="184"/>
      <c r="F85" s="185"/>
      <c r="G85" s="185"/>
      <c r="H85" s="185"/>
      <c r="I85" s="185"/>
      <c r="J85" s="185"/>
      <c r="K85" s="185"/>
      <c r="L85" s="185"/>
      <c r="O85" s="186"/>
    </row>
    <row r="86" spans="1:15" s="145" customFormat="1" ht="24.6" customHeight="1" thickBot="1">
      <c r="A86" s="182">
        <f>IF(SUM(F86:L86)&lt;=0,0,1)</f>
        <v>0</v>
      </c>
      <c r="C86" s="183"/>
      <c r="D86" s="444" t="s">
        <v>339</v>
      </c>
      <c r="E86" s="445"/>
      <c r="F86" s="187">
        <f>F84+F78+F72+F66+F60+F54+F48+F42+F36+F30+F24+F18</f>
        <v>0</v>
      </c>
      <c r="G86" s="187">
        <f t="shared" ref="G86:L86" si="12">G84+G78+G72+G66+G60+G54+G48+G42+G36+G30+G24+G18</f>
        <v>0</v>
      </c>
      <c r="H86" s="187">
        <f t="shared" si="12"/>
        <v>0</v>
      </c>
      <c r="I86" s="187">
        <f t="shared" si="12"/>
        <v>0</v>
      </c>
      <c r="J86" s="187">
        <f t="shared" si="12"/>
        <v>0</v>
      </c>
      <c r="K86" s="187">
        <f t="shared" si="12"/>
        <v>0</v>
      </c>
      <c r="L86" s="187">
        <f t="shared" si="12"/>
        <v>0</v>
      </c>
      <c r="O86" s="186"/>
    </row>
    <row r="87" spans="1:15" ht="15" thickTop="1">
      <c r="A87" s="146"/>
      <c r="C87" s="12"/>
      <c r="D87"/>
      <c r="F87"/>
      <c r="I87" s="48"/>
      <c r="O87" s="106"/>
    </row>
    <row r="88" spans="1:15" ht="14.45">
      <c r="A88" s="146"/>
      <c r="C88" s="12"/>
      <c r="D88"/>
      <c r="F88"/>
      <c r="I88" s="48"/>
      <c r="O88" s="106"/>
    </row>
    <row r="89" spans="1:15" ht="14.45">
      <c r="D89"/>
      <c r="F89"/>
      <c r="H89"/>
    </row>
    <row r="90" spans="1:15" ht="14.45">
      <c r="D90"/>
      <c r="F90"/>
      <c r="H90"/>
    </row>
    <row r="91" spans="1:15" ht="14.45">
      <c r="D91"/>
      <c r="F91"/>
      <c r="H91"/>
    </row>
    <row r="92" spans="1:15" ht="14.45">
      <c r="D92"/>
      <c r="F92"/>
      <c r="H92"/>
    </row>
    <row r="93" spans="1:15" ht="14.45">
      <c r="D93"/>
      <c r="F93"/>
      <c r="H93"/>
    </row>
    <row r="94" spans="1:15" ht="14.45">
      <c r="D94"/>
      <c r="F94"/>
      <c r="H94"/>
    </row>
    <row r="95" spans="1:15" ht="14.45">
      <c r="D95"/>
      <c r="F95"/>
      <c r="H95"/>
    </row>
    <row r="96" spans="1:15" ht="14.45" customHeight="1">
      <c r="D96"/>
      <c r="H96"/>
    </row>
    <row r="97" ht="14.45" customHeight="1"/>
    <row r="98" ht="14.45" customHeight="1"/>
    <row r="99" ht="14.45" customHeight="1"/>
    <row r="100" ht="14.45" customHeight="1"/>
    <row r="101" ht="14.45" customHeight="1"/>
  </sheetData>
  <sheetProtection algorithmName="SHA-512" hashValue="VfAJRc4Mh8iz+bHcmJgtLGXyHcvyxh9mP6ejUxIlZsKCEu6CzQzl3KWdMsDds/JrfMkI4vlU52Qd8hclXIsSMA==" saltValue="Qq3K+PJd4R1KtiuPaUqgVQ==" spinCount="100000" sheet="1" selectLockedCells="1"/>
  <mergeCells count="18">
    <mergeCell ref="A73:A76"/>
    <mergeCell ref="A79:A82"/>
    <mergeCell ref="A61:A64"/>
    <mergeCell ref="A67:A70"/>
    <mergeCell ref="A43:A46"/>
    <mergeCell ref="A49:A52"/>
    <mergeCell ref="A55:A58"/>
    <mergeCell ref="A31:A34"/>
    <mergeCell ref="A37:A40"/>
    <mergeCell ref="A19:A22"/>
    <mergeCell ref="A25:A28"/>
    <mergeCell ref="A13:A16"/>
    <mergeCell ref="D86:E86"/>
    <mergeCell ref="J11:K11"/>
    <mergeCell ref="D11:D12"/>
    <mergeCell ref="E11:E12"/>
    <mergeCell ref="F11:G11"/>
    <mergeCell ref="H11:I11"/>
  </mergeCells>
  <pageMargins left="0.23622047244094491" right="0.23622047244094491" top="0.74803149606299213" bottom="0.9055118110236221" header="0.31496062992125984" footer="0.59055118110236227"/>
  <pageSetup paperSize="9" scale="60" fitToHeight="0" orientation="portrait" r:id="rId1"/>
  <headerFooter>
    <oddHeader>&amp;L&amp;G&amp;C                                             &amp;"-,Bold"&amp;14&amp;K0070C0© Institute of Bio Research, Auditing and Training in Southern Africa  &amp;R&amp;"-,Bold"&amp;14CPr07-F01</oddHeader>
    <oddFooter>&amp;L&amp;"-,Bold"&amp;K003DB8© IBRATSA 2020                                                                                                      &amp;C&amp;G&amp;R&amp;"-,Bold"Page &amp;P of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B3419-B736-4182-A0F9-DA5318A1EC2C}">
  <sheetPr>
    <tabColor rgb="FF00B050"/>
    <pageSetUpPr fitToPage="1"/>
  </sheetPr>
  <dimension ref="A1:O101"/>
  <sheetViews>
    <sheetView showGridLines="0" view="pageLayout" zoomScale="70" zoomScaleNormal="100" zoomScaleSheetLayoutView="100" zoomScalePageLayoutView="70" workbookViewId="0">
      <selection activeCell="J12" sqref="J12"/>
    </sheetView>
  </sheetViews>
  <sheetFormatPr defaultColWidth="8.85546875" defaultRowHeight="0" customHeight="1" zeroHeight="1"/>
  <cols>
    <col min="1" max="1" width="3.85546875" customWidth="1"/>
    <col min="2" max="3" width="14.7109375" customWidth="1"/>
    <col min="4" max="4" width="62.42578125" style="6" customWidth="1"/>
    <col min="5" max="5" width="18.28515625" bestFit="1" customWidth="1"/>
    <col min="6" max="6" width="15.28515625" style="35" customWidth="1"/>
    <col min="7" max="7" width="17.85546875" customWidth="1"/>
    <col min="8" max="8" width="12.5703125" style="1" customWidth="1"/>
    <col min="9" max="11" width="12.5703125" customWidth="1"/>
    <col min="12" max="12" width="14.42578125" customWidth="1"/>
    <col min="13" max="15" width="8.85546875" customWidth="1"/>
  </cols>
  <sheetData>
    <row r="1" spans="1:15" ht="14.45" customHeight="1"/>
    <row r="2" spans="1:15" ht="18" customHeight="1">
      <c r="I2" s="171"/>
    </row>
    <row r="3" spans="1:15" ht="28.9" customHeight="1">
      <c r="B3" s="172" t="s">
        <v>0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1:15" ht="0.6" customHeight="1"/>
    <row r="5" spans="1:15" ht="14.45" customHeight="1"/>
    <row r="6" spans="1:15" s="92" customFormat="1" ht="13.9">
      <c r="B6" s="189" t="s">
        <v>340</v>
      </c>
      <c r="C6" s="189"/>
      <c r="D6" s="190"/>
      <c r="E6" s="189"/>
      <c r="F6" s="191"/>
      <c r="G6" s="189"/>
      <c r="H6" s="189"/>
      <c r="I6" s="189"/>
      <c r="J6" s="189"/>
    </row>
    <row r="7" spans="1:15" ht="0.6" customHeight="1">
      <c r="D7"/>
      <c r="H7"/>
    </row>
    <row r="8" spans="1:15" ht="15" thickBot="1">
      <c r="A8" s="146"/>
      <c r="C8" s="12"/>
      <c r="D8"/>
      <c r="F8"/>
      <c r="I8" s="48"/>
      <c r="O8" s="106"/>
    </row>
    <row r="9" spans="1:15" ht="16.149999999999999" customHeight="1">
      <c r="A9" s="146"/>
      <c r="B9" s="225" t="s">
        <v>341</v>
      </c>
      <c r="C9" s="226" t="s">
        <v>342</v>
      </c>
      <c r="D9" s="451" t="s">
        <v>343</v>
      </c>
      <c r="E9" s="227" t="s">
        <v>344</v>
      </c>
      <c r="F9" s="454" t="s">
        <v>345</v>
      </c>
      <c r="G9" s="227" t="s">
        <v>346</v>
      </c>
      <c r="I9" s="48"/>
      <c r="O9" s="106"/>
    </row>
    <row r="10" spans="1:15" ht="20.45" customHeight="1">
      <c r="B10" s="228" t="s">
        <v>347</v>
      </c>
      <c r="C10" s="229" t="s">
        <v>348</v>
      </c>
      <c r="D10" s="452"/>
      <c r="E10" s="230" t="s">
        <v>349</v>
      </c>
      <c r="F10" s="455"/>
      <c r="G10" s="231" t="s">
        <v>347</v>
      </c>
      <c r="H10"/>
    </row>
    <row r="11" spans="1:15" ht="15" thickBot="1">
      <c r="B11" s="232"/>
      <c r="C11" s="233"/>
      <c r="D11" s="453"/>
      <c r="E11" s="234" t="s">
        <v>350</v>
      </c>
      <c r="F11" s="456"/>
      <c r="G11" s="233"/>
      <c r="H11"/>
    </row>
    <row r="12" spans="1:15" ht="15" thickBot="1">
      <c r="B12" s="235" t="s">
        <v>351</v>
      </c>
      <c r="C12" s="236">
        <v>37154</v>
      </c>
      <c r="D12" s="237" t="s">
        <v>352</v>
      </c>
      <c r="E12" s="238" t="s">
        <v>353</v>
      </c>
      <c r="F12" s="238" t="s">
        <v>354</v>
      </c>
      <c r="G12" s="238" t="s">
        <v>351</v>
      </c>
      <c r="H12"/>
    </row>
    <row r="13" spans="1:15" ht="28.15" thickBot="1">
      <c r="B13" s="235" t="s">
        <v>351</v>
      </c>
      <c r="C13" s="236">
        <v>40137</v>
      </c>
      <c r="D13" s="237" t="s">
        <v>355</v>
      </c>
      <c r="E13" s="238" t="s">
        <v>353</v>
      </c>
      <c r="F13" s="238" t="s">
        <v>354</v>
      </c>
      <c r="G13" s="238" t="s">
        <v>356</v>
      </c>
      <c r="H13"/>
    </row>
    <row r="14" spans="1:15" ht="28.15" thickBot="1">
      <c r="B14" s="235" t="s">
        <v>356</v>
      </c>
      <c r="C14" s="236">
        <v>44753</v>
      </c>
      <c r="D14" s="237" t="s">
        <v>357</v>
      </c>
      <c r="E14" s="238" t="s">
        <v>353</v>
      </c>
      <c r="F14" s="238" t="s">
        <v>358</v>
      </c>
      <c r="G14" s="238" t="s">
        <v>359</v>
      </c>
      <c r="H14"/>
    </row>
    <row r="15" spans="1:15" ht="15" thickBot="1">
      <c r="B15" s="235" t="s">
        <v>359</v>
      </c>
      <c r="C15" s="236">
        <v>44942</v>
      </c>
      <c r="D15" s="237" t="s">
        <v>360</v>
      </c>
      <c r="E15" s="238" t="s">
        <v>353</v>
      </c>
      <c r="F15" s="238" t="s">
        <v>358</v>
      </c>
      <c r="G15" s="238" t="s">
        <v>361</v>
      </c>
      <c r="H15"/>
    </row>
    <row r="16" spans="1:15" ht="15" thickBot="1">
      <c r="B16" s="340"/>
      <c r="C16" s="341"/>
      <c r="D16" s="341"/>
      <c r="E16" s="342"/>
      <c r="F16" s="342"/>
      <c r="G16" s="342"/>
      <c r="H16"/>
    </row>
    <row r="17" spans="2:8" ht="15" thickBot="1">
      <c r="B17" s="343" t="s">
        <v>361</v>
      </c>
      <c r="C17" s="237" t="s">
        <v>362</v>
      </c>
      <c r="D17" s="237" t="s">
        <v>363</v>
      </c>
      <c r="E17" s="238" t="s">
        <v>364</v>
      </c>
      <c r="F17" s="238" t="s">
        <v>354</v>
      </c>
      <c r="G17" s="344" t="s">
        <v>365</v>
      </c>
      <c r="H17"/>
    </row>
    <row r="18" spans="2:8" ht="15" thickBot="1">
      <c r="B18" s="235"/>
      <c r="C18" s="237"/>
      <c r="D18" s="237"/>
      <c r="E18" s="238"/>
      <c r="F18" s="238"/>
      <c r="G18" s="238"/>
    </row>
    <row r="19" spans="2:8" ht="14.45" customHeight="1"/>
    <row r="20" spans="2:8" ht="14.45" customHeight="1"/>
    <row r="21" spans="2:8" ht="14.45" customHeight="1"/>
    <row r="22" spans="2:8" ht="14.45" customHeight="1"/>
    <row r="23" spans="2:8" ht="55.9" hidden="1" customHeight="1"/>
    <row r="24" spans="2:8" ht="55.9" hidden="1" customHeight="1"/>
    <row r="25" spans="2:8" ht="55.9" hidden="1" customHeight="1"/>
    <row r="26" spans="2:8" ht="55.9" hidden="1" customHeight="1"/>
    <row r="27" spans="2:8" ht="55.9" hidden="1" customHeight="1"/>
    <row r="28" spans="2:8" ht="55.9" hidden="1" customHeight="1"/>
    <row r="29" spans="2:8" ht="55.9" hidden="1" customHeight="1"/>
    <row r="30" spans="2:8" ht="55.9" hidden="1" customHeight="1"/>
    <row r="31" spans="2:8" ht="55.9" hidden="1" customHeight="1"/>
    <row r="32" spans="2:8" ht="55.9" hidden="1" customHeight="1"/>
    <row r="33" ht="55.9" hidden="1" customHeight="1"/>
    <row r="34" ht="55.9" hidden="1" customHeight="1"/>
    <row r="35" ht="55.9" hidden="1" customHeight="1"/>
    <row r="36" ht="55.9" hidden="1" customHeight="1"/>
    <row r="37" ht="55.9" hidden="1" customHeight="1"/>
    <row r="38" ht="55.9" hidden="1" customHeight="1"/>
    <row r="39" ht="55.9" hidden="1" customHeight="1"/>
    <row r="40" ht="55.9" hidden="1" customHeight="1"/>
    <row r="41" ht="55.9" hidden="1" customHeight="1"/>
    <row r="42" ht="55.9" hidden="1" customHeight="1"/>
    <row r="43" ht="55.9" hidden="1" customHeight="1"/>
    <row r="44" ht="55.9" hidden="1" customHeight="1"/>
    <row r="45" ht="55.9" hidden="1" customHeight="1"/>
    <row r="46" ht="55.9" hidden="1" customHeight="1"/>
    <row r="47" ht="55.9" hidden="1" customHeight="1"/>
    <row r="48" ht="55.9" hidden="1" customHeight="1"/>
    <row r="49" ht="55.9" hidden="1" customHeight="1"/>
    <row r="50" ht="55.9" hidden="1" customHeight="1"/>
    <row r="51" ht="55.9" hidden="1" customHeight="1"/>
    <row r="52" ht="55.9" hidden="1" customHeight="1"/>
    <row r="53" ht="55.9" hidden="1" customHeight="1"/>
    <row r="54" ht="55.9" hidden="1" customHeight="1"/>
    <row r="55" ht="55.9" hidden="1" customHeight="1"/>
    <row r="56" ht="55.9" hidden="1" customHeight="1"/>
    <row r="57" ht="55.9" hidden="1" customHeight="1"/>
    <row r="58" ht="55.9" hidden="1" customHeight="1"/>
    <row r="59" ht="55.9" hidden="1" customHeight="1"/>
    <row r="60" ht="55.9" hidden="1" customHeight="1"/>
    <row r="61" ht="55.9" hidden="1" customHeight="1"/>
    <row r="62" ht="55.9" hidden="1" customHeight="1"/>
    <row r="63" ht="55.9" hidden="1" customHeight="1"/>
    <row r="64" ht="55.9" hidden="1" customHeight="1"/>
    <row r="65" ht="55.9" hidden="1" customHeight="1"/>
    <row r="66" ht="55.9" hidden="1" customHeight="1"/>
    <row r="67" ht="55.9" hidden="1" customHeight="1"/>
    <row r="68" ht="55.9" hidden="1" customHeight="1"/>
    <row r="69" ht="55.9" hidden="1" customHeight="1"/>
    <row r="70" ht="55.9" hidden="1" customHeight="1"/>
    <row r="71" ht="55.9" hidden="1" customHeight="1"/>
    <row r="72" ht="55.9" hidden="1" customHeight="1"/>
    <row r="73" ht="55.9" hidden="1" customHeight="1"/>
    <row r="74" ht="55.9" hidden="1" customHeight="1"/>
    <row r="75" ht="55.9" hidden="1" customHeight="1"/>
    <row r="76" ht="55.9" hidden="1" customHeight="1"/>
    <row r="77" ht="55.9" hidden="1" customHeight="1"/>
    <row r="78" ht="55.9" hidden="1" customHeight="1"/>
    <row r="79" ht="55.9" hidden="1" customHeight="1"/>
    <row r="80" ht="55.9" hidden="1" customHeight="1"/>
    <row r="81" ht="55.9" hidden="1" customHeight="1"/>
    <row r="82" ht="55.9" hidden="1" customHeight="1"/>
    <row r="83" ht="55.9" hidden="1" customHeight="1"/>
    <row r="84" ht="55.9" hidden="1" customHeight="1"/>
    <row r="85" ht="55.9" hidden="1" customHeight="1"/>
    <row r="86" ht="55.9" hidden="1" customHeight="1"/>
    <row r="87" ht="55.9" hidden="1" customHeight="1"/>
    <row r="88" ht="55.9" hidden="1" customHeight="1"/>
    <row r="89" ht="55.9" hidden="1" customHeight="1"/>
    <row r="90" ht="55.9" hidden="1" customHeight="1"/>
    <row r="91" ht="55.9" hidden="1" customHeight="1"/>
    <row r="92" ht="55.9" hidden="1" customHeight="1"/>
    <row r="93" ht="55.9" hidden="1" customHeight="1"/>
    <row r="94" ht="55.9" hidden="1" customHeight="1"/>
    <row r="95" ht="55.9" hidden="1" customHeight="1"/>
    <row r="96" ht="55.9" hidden="1" customHeight="1"/>
    <row r="97" ht="55.9" hidden="1" customHeight="1"/>
    <row r="98" ht="55.9" hidden="1" customHeight="1"/>
    <row r="99" ht="55.9" hidden="1" customHeight="1"/>
    <row r="100" ht="55.9" hidden="1" customHeight="1"/>
    <row r="101" ht="55.9" hidden="1" customHeight="1"/>
  </sheetData>
  <sheetProtection algorithmName="SHA-512" hashValue="vlGnN0OG1qi6QTZBlZ8uHzo/V3A12J4gkmMR8eFXe/yKtIbIna5u1IwQPNSs2D1Pvhvr6XF8+xnb9Lxosi3aBQ==" saltValue="r4iwHf5d7b965hBIOQQUWg==" spinCount="100000" sheet="1" selectLockedCells="1" selectUnlockedCells="1"/>
  <mergeCells count="2">
    <mergeCell ref="D9:D11"/>
    <mergeCell ref="F9:F11"/>
  </mergeCells>
  <pageMargins left="0.23622047244094491" right="0.23622047244094491" top="0.74803149606299213" bottom="0.9055118110236221" header="0.31496062992125984" footer="0.59055118110236227"/>
  <pageSetup paperSize="9" scale="50" fitToHeight="0" orientation="portrait" r:id="rId1"/>
  <headerFooter>
    <oddHeader>&amp;L&amp;G&amp;C                                             &amp;"-,Bold"&amp;14&amp;K0070C0© Institute of Bio Research, Auditing and Training in Southern Africa  &amp;R&amp;"-,Bold"&amp;14CPr07-F01</oddHeader>
    <oddFooter>&amp;L&amp;"-,Bold"&amp;K003DB8© IBRATSA 2020                                                                                                      &amp;C&amp;G&amp;R&amp;"-,Bold"Page &amp;P of 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C80AE-297D-4D17-B0F8-ED649B649072}">
  <sheetPr>
    <tabColor rgb="FF00B050"/>
  </sheetPr>
  <dimension ref="B2:J73"/>
  <sheetViews>
    <sheetView workbookViewId="0">
      <selection activeCell="G67" sqref="G67"/>
    </sheetView>
  </sheetViews>
  <sheetFormatPr defaultRowHeight="14.45"/>
  <cols>
    <col min="2" max="2" width="23.85546875" customWidth="1"/>
    <col min="5" max="10" width="14.7109375" customWidth="1"/>
  </cols>
  <sheetData>
    <row r="2" spans="2:10" s="3" customFormat="1">
      <c r="E2" s="3" t="str" cm="1">
        <f t="array" ref="E2:J2">TRANSPOSE(_xlfn.UNIQUE(Types[Company / Organisation Type]))</f>
        <v xml:space="preserve">Public Company </v>
      </c>
      <c r="F2" s="3" t="str">
        <v xml:space="preserve">Private Company </v>
      </c>
      <c r="G2" s="3" t="str">
        <v xml:space="preserve">Non Profit Company </v>
      </c>
      <c r="H2" s="3" t="str">
        <v xml:space="preserve">Close Corporation </v>
      </c>
      <c r="I2" s="3" t="str">
        <v xml:space="preserve">Partnership / (unincorporated Joint Venture) </v>
      </c>
      <c r="J2" s="3" t="str">
        <v xml:space="preserve">Sole Proprietor </v>
      </c>
    </row>
    <row r="3" spans="2:10">
      <c r="E3" t="str" cm="1">
        <f t="array" ref="E3:J3">TRANSPOSE(_xlfn.UNIQUE(Types[[Sign ]]))</f>
        <v xml:space="preserve">Ltd </v>
      </c>
      <c r="F3" t="str">
        <v xml:space="preserve">Pty (Ltd) </v>
      </c>
      <c r="G3" t="str">
        <v xml:space="preserve">NPC </v>
      </c>
      <c r="H3" t="str">
        <v>CC</v>
      </c>
      <c r="I3" t="str">
        <v xml:space="preserve"> P / JV </v>
      </c>
      <c r="J3" t="str">
        <v>S</v>
      </c>
    </row>
    <row r="5" spans="2:10">
      <c r="B5" t="s">
        <v>366</v>
      </c>
      <c r="C5" t="s">
        <v>367</v>
      </c>
    </row>
    <row r="6" spans="2:10">
      <c r="B6" t="s">
        <v>368</v>
      </c>
      <c r="C6" s="2" t="s">
        <v>369</v>
      </c>
    </row>
    <row r="7" spans="2:10">
      <c r="B7" t="s">
        <v>370</v>
      </c>
      <c r="C7" s="2" t="s">
        <v>371</v>
      </c>
      <c r="E7" t="str">
        <f ca="1">OFFSET(E2,1,(MATCH(B6,_xlfn.ANCHORARRAY(E2),0))-1,1,1)</f>
        <v xml:space="preserve">Ltd </v>
      </c>
    </row>
    <row r="8" spans="2:10">
      <c r="B8" t="s">
        <v>372</v>
      </c>
      <c r="C8" s="2" t="s">
        <v>373</v>
      </c>
    </row>
    <row r="9" spans="2:10">
      <c r="B9" t="s">
        <v>374</v>
      </c>
      <c r="C9" s="2" t="s">
        <v>375</v>
      </c>
    </row>
    <row r="10" spans="2:10">
      <c r="B10" t="s">
        <v>376</v>
      </c>
      <c r="C10" s="2" t="s">
        <v>377</v>
      </c>
    </row>
    <row r="11" spans="2:10">
      <c r="B11" t="s">
        <v>378</v>
      </c>
      <c r="C11" s="2" t="s">
        <v>379</v>
      </c>
    </row>
    <row r="14" spans="2:10" s="4" customFormat="1"/>
    <row r="16" spans="2:10">
      <c r="B16" t="s">
        <v>380</v>
      </c>
      <c r="C16" t="s">
        <v>381</v>
      </c>
    </row>
    <row r="17" spans="2:3">
      <c r="B17" t="s">
        <v>382</v>
      </c>
      <c r="C17" t="s">
        <v>383</v>
      </c>
    </row>
    <row r="22" spans="2:3" s="4" customFormat="1" ht="9.6" customHeight="1"/>
    <row r="24" spans="2:3">
      <c r="B24" t="s">
        <v>384</v>
      </c>
    </row>
    <row r="25" spans="2:3">
      <c r="B25" s="5" t="s">
        <v>385</v>
      </c>
    </row>
    <row r="26" spans="2:3">
      <c r="B26" t="s">
        <v>386</v>
      </c>
    </row>
    <row r="27" spans="2:3">
      <c r="B27" t="s">
        <v>387</v>
      </c>
    </row>
    <row r="29" spans="2:3" s="4" customFormat="1" ht="9.6" customHeight="1"/>
    <row r="31" spans="2:3">
      <c r="B31" s="1" t="s">
        <v>388</v>
      </c>
    </row>
    <row r="32" spans="2:3">
      <c r="B32" s="1">
        <v>0</v>
      </c>
    </row>
    <row r="33" spans="2:2">
      <c r="B33" s="1">
        <v>1</v>
      </c>
    </row>
    <row r="34" spans="2:2">
      <c r="B34" s="1">
        <v>2</v>
      </c>
    </row>
    <row r="35" spans="2:2">
      <c r="B35" s="1">
        <v>3</v>
      </c>
    </row>
    <row r="36" spans="2:2">
      <c r="B36" s="1">
        <v>4</v>
      </c>
    </row>
    <row r="37" spans="2:2">
      <c r="B37" s="1">
        <v>5</v>
      </c>
    </row>
    <row r="38" spans="2:2">
      <c r="B38" s="1">
        <v>6</v>
      </c>
    </row>
    <row r="39" spans="2:2">
      <c r="B39" s="1">
        <v>7</v>
      </c>
    </row>
    <row r="40" spans="2:2">
      <c r="B40" s="1">
        <v>8</v>
      </c>
    </row>
    <row r="41" spans="2:2">
      <c r="B41" s="1">
        <v>9</v>
      </c>
    </row>
    <row r="42" spans="2:2">
      <c r="B42" s="1">
        <v>10</v>
      </c>
    </row>
    <row r="44" spans="2:2" s="4" customFormat="1" ht="9" customHeight="1"/>
    <row r="45" spans="2:2" ht="9" customHeight="1"/>
    <row r="46" spans="2:2">
      <c r="B46" t="s">
        <v>389</v>
      </c>
    </row>
    <row r="47" spans="2:2">
      <c r="B47" s="7" t="s">
        <v>390</v>
      </c>
    </row>
    <row r="48" spans="2:2">
      <c r="B48" s="7" t="s">
        <v>391</v>
      </c>
    </row>
    <row r="49" spans="2:2">
      <c r="B49" s="7" t="s">
        <v>392</v>
      </c>
    </row>
    <row r="50" spans="2:2">
      <c r="B50" s="9" t="s">
        <v>393</v>
      </c>
    </row>
    <row r="51" spans="2:2">
      <c r="B51" s="7" t="s">
        <v>394</v>
      </c>
    </row>
    <row r="52" spans="2:2">
      <c r="B52" s="10" t="s">
        <v>99</v>
      </c>
    </row>
    <row r="54" spans="2:2" s="4" customFormat="1" ht="7.9" customHeight="1"/>
    <row r="56" spans="2:2">
      <c r="B56" t="s">
        <v>395</v>
      </c>
    </row>
    <row r="57" spans="2:2" ht="15">
      <c r="B57" s="11" t="s">
        <v>396</v>
      </c>
    </row>
    <row r="58" spans="2:2" ht="15">
      <c r="B58" s="8" t="s">
        <v>397</v>
      </c>
    </row>
    <row r="59" spans="2:2" ht="15">
      <c r="B59" s="8" t="s">
        <v>398</v>
      </c>
    </row>
    <row r="60" spans="2:2" ht="15">
      <c r="B60" s="8" t="s">
        <v>399</v>
      </c>
    </row>
    <row r="62" spans="2:2" s="4" customFormat="1" ht="7.9" customHeight="1"/>
    <row r="64" spans="2:2">
      <c r="B64" t="s">
        <v>400</v>
      </c>
    </row>
    <row r="65" spans="2:2">
      <c r="B65" t="s">
        <v>401</v>
      </c>
    </row>
    <row r="66" spans="2:2">
      <c r="B66" t="s">
        <v>402</v>
      </c>
    </row>
    <row r="67" spans="2:2">
      <c r="B67" t="s">
        <v>403</v>
      </c>
    </row>
    <row r="68" spans="2:2">
      <c r="B68" t="s">
        <v>404</v>
      </c>
    </row>
    <row r="69" spans="2:2">
      <c r="B69" t="s">
        <v>405</v>
      </c>
    </row>
    <row r="70" spans="2:2">
      <c r="B70" t="s">
        <v>406</v>
      </c>
    </row>
    <row r="71" spans="2:2">
      <c r="B71" t="s">
        <v>407</v>
      </c>
    </row>
    <row r="73" spans="2:2" s="4" customFormat="1" ht="7.9" customHeight="1"/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6CFEE-03F3-458C-A175-27EB3A3AF407}">
  <sheetPr>
    <tabColor rgb="FFFFFF00"/>
  </sheetPr>
  <dimension ref="A1"/>
  <sheetViews>
    <sheetView workbookViewId="0">
      <selection activeCell="F11" sqref="F11:F23"/>
    </sheetView>
  </sheetViews>
  <sheetFormatPr defaultRowHeight="14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a3a75e-fb06-41e5-ac07-1ddc963835dd">
      <Terms xmlns="http://schemas.microsoft.com/office/infopath/2007/PartnerControls"/>
    </lcf76f155ced4ddcb4097134ff3c332f>
    <TaxCatchAll xmlns="c58665f9-fb70-4fe4-9746-cf6d53c1c3d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3223F718EF440903E264159C755E7" ma:contentTypeVersion="12" ma:contentTypeDescription="Create a new document." ma:contentTypeScope="" ma:versionID="73692df051b014e889d8b297995e4fbc">
  <xsd:schema xmlns:xsd="http://www.w3.org/2001/XMLSchema" xmlns:xs="http://www.w3.org/2001/XMLSchema" xmlns:p="http://schemas.microsoft.com/office/2006/metadata/properties" xmlns:ns2="30a3a75e-fb06-41e5-ac07-1ddc963835dd" xmlns:ns3="c58665f9-fb70-4fe4-9746-cf6d53c1c3d1" targetNamespace="http://schemas.microsoft.com/office/2006/metadata/properties" ma:root="true" ma:fieldsID="230ca53e0ec937db23dc8fcfbbdc111e" ns2:_="" ns3:_="">
    <xsd:import namespace="30a3a75e-fb06-41e5-ac07-1ddc963835dd"/>
    <xsd:import namespace="c58665f9-fb70-4fe4-9746-cf6d53c1c3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a3a75e-fb06-41e5-ac07-1ddc963835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d43e236-07de-4cf8-affa-df6f7a297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665f9-fb70-4fe4-9746-cf6d53c1c3d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8f592d9-da5d-4d8a-8429-07322fea87cc}" ma:internalName="TaxCatchAll" ma:showField="CatchAllData" ma:web="c58665f9-fb70-4fe4-9746-cf6d53c1c3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CCC8E2-AB7F-40CA-A589-2B1184327493}"/>
</file>

<file path=customXml/itemProps2.xml><?xml version="1.0" encoding="utf-8"?>
<ds:datastoreItem xmlns:ds="http://schemas.openxmlformats.org/officeDocument/2006/customXml" ds:itemID="{C85CB5C7-B6F0-4B2F-A68C-33C6F455A9A6}"/>
</file>

<file path=customXml/itemProps3.xml><?xml version="1.0" encoding="utf-8"?>
<ds:datastoreItem xmlns:ds="http://schemas.openxmlformats.org/officeDocument/2006/customXml" ds:itemID="{6DCA88BA-F522-4A22-AC7D-D3497DB2EB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Angeline FinTech</dc:creator>
  <cp:keywords/>
  <dc:description/>
  <cp:lastModifiedBy>Anywhere Murambadoro</cp:lastModifiedBy>
  <cp:revision/>
  <dcterms:created xsi:type="dcterms:W3CDTF">2022-07-10T11:19:45Z</dcterms:created>
  <dcterms:modified xsi:type="dcterms:W3CDTF">2024-06-18T08:59:35Z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0x01010072E3223F718EF440903E264159C755E7</vt:lpwstr>
  </property>
  <property fmtid="{D5CDD505-2E9C-101B-9397-08002B2CF9AE}" pid="3" name="MediaServiceImageTags">
    <vt:lpwstr/>
  </property>
</Properties>
</file>